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8865" windowHeight="1680" tabRatio="608"/>
  </bookViews>
  <sheets>
    <sheet name="那曲市" sheetId="33" r:id="rId1"/>
  </sheets>
  <definedNames>
    <definedName name="_xlnm._FilterDatabase" localSheetId="0" hidden="1">那曲市!$A$6:$M$351</definedName>
    <definedName name="_xlnm.Print_Titles" localSheetId="0">那曲市!$4:$5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<sst xmlns="http://schemas.openxmlformats.org/spreadsheetml/2006/main" count="1363" uniqueCount="831">
  <si>
    <t>那曲市2023年脱贫县财政涉农统筹整合资金实施方案明细表（第一、二批）</t>
  </si>
  <si>
    <t>填报单位：那曲市乡村振兴局</t>
  </si>
  <si>
    <t>金额单位：万元</t>
  </si>
  <si>
    <t>序号</t>
  </si>
  <si>
    <t>县（区)、乡（镇）名称</t>
  </si>
  <si>
    <t>项目名称</t>
  </si>
  <si>
    <t>建设地点（所在乡村名）</t>
  </si>
  <si>
    <t>项目建设内容                                                                               （包括：项目的可行性、必要性和效益分析等内容）</t>
  </si>
  <si>
    <t>项目主管部门</t>
  </si>
  <si>
    <t>总投资(万元)</t>
  </si>
  <si>
    <t>项目预计年均实现收益                           （万元）</t>
  </si>
  <si>
    <t>项目受益群众户                        (户)</t>
  </si>
  <si>
    <t>项目受益群众人数                       (人)</t>
  </si>
  <si>
    <t>其中</t>
  </si>
  <si>
    <t>备注</t>
  </si>
  <si>
    <t>受益脱贫户数（含监测对象）</t>
  </si>
  <si>
    <t>受益脱贫人数（含监测对象）</t>
  </si>
  <si>
    <t>那曲市</t>
  </si>
  <si>
    <t>小型公益基础设施</t>
  </si>
  <si>
    <t>一、色尼区</t>
  </si>
  <si>
    <t>(一)生产发展类（含产业基础设施配套类）</t>
  </si>
  <si>
    <t>色尼区</t>
  </si>
  <si>
    <t>色尼区标准化奶站建设项目</t>
  </si>
  <si>
    <t>达前乡6村新建收奶站一座，改造用地面积为4580.16㎡，新建标准化奶站1568.16㎡；附属设施规划2163.82㎡、硬化道路786.68㎡。在那曲镇17村新建收奶站一座，总体规划总用地面积为3029.46㎡，新建标准化奶站1827.36㎡；附属设施规划805.00㎡、硬化道路461.72㎡，购置相关设备。</t>
  </si>
  <si>
    <t>色尼区农业农村局民宗委</t>
  </si>
  <si>
    <t>色尼区传统牦牛肉风干厂项目</t>
  </si>
  <si>
    <t>在罗玛镇4村、14村各新建一处装配式牦牛肉风干厂，新建风干厂482.79㎡，、加工厂房1007.25㎡，消防水池及水泵房257.66㎡，门卫室21.6㎡，旱厕25.20㎡，配套附属设施并购置牦牛肉风干相关设备（真空滚揉机、开片机、开条机、烘干机、烤箱、包装机、风干线等）。</t>
  </si>
  <si>
    <t>色尼区农业农村局</t>
  </si>
  <si>
    <t>色尼区民族手工艺产业项目</t>
  </si>
  <si>
    <t>设备购置（生产设备、培训设备），电商平台搭建，搭建工房集市展厅、宣传、原材料购置等。</t>
  </si>
  <si>
    <t>色尼区经信局</t>
  </si>
  <si>
    <t>那兴塘社区乡村旅游休闲民宿提升改造项目</t>
  </si>
  <si>
    <t>那曲镇那兴唐</t>
  </si>
  <si>
    <t>为持续发挥产业项目带动就业增收工作，结合当前现有玻璃房无法承接30人以上的业务定单，需建设两个150㎡且至少可以容纳30人的玻璃房，因此修建300㎡玻璃房。</t>
  </si>
  <si>
    <t>色尼区乡村振兴局</t>
  </si>
  <si>
    <t>色尼区2023年中央财政衔接推进乡村振兴补助资金扶持壮大村集体经济项目</t>
  </si>
  <si>
    <t>罗玛镇其色村升级改造糌粑加工厂用于采购原材料青稞4万斤，设备维护：青稞石磨机6个设备需要更新：炒青稞机；罗玛镇森森村集体经济发展养殖类购买71头带仔母牛；达萨乡桑德村集体经济购买饲草料和母畜购买20吨饲草料，购买娘亚成年母牦牛60头。</t>
  </si>
  <si>
    <t>(二)小型公益性基础设施类</t>
  </si>
  <si>
    <t>尼玛乡托列自然村桥梁工程项目</t>
  </si>
  <si>
    <t>尼玛乡泽布村</t>
  </si>
  <si>
    <t>建设1-13米水泥桥梁2座，预应力混泥土空心板桥，宽5.5米。桥梁涵洞工程21.04m,路基工程0.094km,路面工程0.094km,桥梁涵洞工程34.04m.</t>
  </si>
  <si>
    <t>色尼区交通运输局</t>
  </si>
  <si>
    <t>尼玛乡那特自然村到尼玛龙村建桥梁项目</t>
  </si>
  <si>
    <t>尼玛乡尼玛龙村</t>
  </si>
  <si>
    <t>水泥桥梁：1-13米/4座，宽5.5米。路基工程0.151km,路面工程0.151km，桥梁涵洞工程97.16m.交通工程及沿线设施0.248km,平面交叉口2处等</t>
  </si>
  <si>
    <t>色尼区达前乡擦勒村拉玛龙自然村桥梁项目</t>
  </si>
  <si>
    <t>达前乡擦勒村拉玛龙自然村</t>
  </si>
  <si>
    <t>本项目路线全长0.135km，路基宽度4.5m，路面宽度3.5m,路面采用15cm天然砂砾。K0+000.000-K0+047.02为桥梁长度，主要是桥梁工程，新建1座小桥，采用1-16.0m预应力混泥土空心板，桥梁总长24.04米。</t>
  </si>
  <si>
    <t>色尼区孔玛乡龙玛村水泥桥项目</t>
  </si>
  <si>
    <t>孔玛乡龙玛村西德自然村</t>
  </si>
  <si>
    <t>本项目路线全长0.305km，路基宽度4.5m，路面宽度3.5m,路面采用15cm天然砂砾。K0+000.000-K0+098.980为桥梁长度，新建1座中桥，采用3-16.0m预应力混泥土空心板，桥梁总长58.04米。路基工程0.247Km,路面工程0.247Km</t>
  </si>
  <si>
    <t>色尼区达前乡擦勒村桥梁项目</t>
  </si>
  <si>
    <t>达前乡擦勒村</t>
  </si>
  <si>
    <t>本项目路线全长0.273km，路基宽度4.5m，路面宽度3.5m,路面采用15cm天然砂砾。K0+000.000-K0+133.020为桥梁长度，新建1座中桥，采用2-16.0m预应力混泥土空心板，桥梁总长40.04米。路基工程0.233Km,路面工程0.233Km</t>
  </si>
  <si>
    <t>色尼区孔玛乡嘎坚（5）村公路桥梁工程项目</t>
  </si>
  <si>
    <t>孔玛乡嘎坚村杂珠自然村</t>
  </si>
  <si>
    <t>本项目路线全长0.197km，路基宽度4.5m，路面宽度3.5m,路面采用15cm天然砂砾。K0+000.000-K0+124.52为桥梁长度，新建1座小桥，采用1-13.0m预应力混泥土空心板，桥梁总长21.04米。路基工程0.176Km,路面工程0.176Km.</t>
  </si>
  <si>
    <t>色尼区油恰乡东热龙村卓尼唐自然村桥梁建设项目</t>
  </si>
  <si>
    <t>东热龙村卓尼唐自然村</t>
  </si>
  <si>
    <t>本项目路线全长 0.222km，按照四级公路标准设计，设计时速 15km/h， 路 基 宽 度 4.5m ， 路 面 宽 度 3.5m 路 面采用 15cm 天 然 砂 砾 ，K0+022.980-K0+047.020 为桥梁长度，新建 1 座小桥，采用 1-16m 预应力混凝土空心板桥，桥梁总长 24.04 米。</t>
  </si>
  <si>
    <t>色尼区洛麦乡志龙村忠青松阔村桥梁工程项目</t>
  </si>
  <si>
    <t>洛麦乡志龙村</t>
  </si>
  <si>
    <t>本项目路线全长0.120km，路基宽度4.5m，路面宽度3.5m，路面采用15cm天然砂砾。K0+023.980-K0+066.020为桥梁长度，新建1座中桥，采用2-16.0m预应力混凝土空心板，桥梁总长42.04米。</t>
  </si>
  <si>
    <t>色尼区乡村振兴局民宗委</t>
  </si>
  <si>
    <t>色尼区尼玛乡亚里国村多嘎登桥梁工程项目</t>
  </si>
  <si>
    <t>亚里国村</t>
  </si>
  <si>
    <t>本项目路线全长0.150km，路基宽度4.5m，路面宽度3.5m，路面采用15cm天然砂砾。K0+023.980-K0+109.020为桥梁长度，新建1座中桥，采用1-16.0m预应力混凝土空心板，桥梁总长24.04米。</t>
  </si>
  <si>
    <t>色尼区尼玛乡亚里国村哈嘎登桥梁工程项目</t>
  </si>
  <si>
    <t>亚里国村哈嘎登</t>
  </si>
  <si>
    <t>本项目路线全长0.028km，路基宽度4.5m，路面宽度3.5m，路面采用15cm天然砂砾。K0+023.980-K0+027.02为桥梁长度，新建1座小桥，采用1-10m预应力混凝土空心板，桥梁总长20.04米。</t>
  </si>
  <si>
    <t>色尼区洛麦乡祖曲村古色自然村桥梁工程项目</t>
  </si>
  <si>
    <t>祖曲村古色自然村</t>
  </si>
  <si>
    <t>本项目路线全长0.230km，路基宽度4.5m，路面宽度3.5m，路面采用15cm天然砂砾。 K0+133.980-K0+176.020 桥梁长度，项目新建1座中桥，采用2-16m预应力混凝土空心板，桥梁总长42.04米。</t>
  </si>
  <si>
    <t>色尼区洛麦乡祖曲村那玛自然村桥梁建设项目</t>
  </si>
  <si>
    <t>祖曲村那玛自然村</t>
  </si>
  <si>
    <t>本项目路线全长 0.195km，路 基宽度 4.5m，路面宽度 3.5m，路面采用 15cm 天然砂砾。K0+071.96- K0+100.040 为桥梁长度，新建 1 座中桥，采用 1-20m 预应力 混凝土 T 型梁桥，桥梁总长 28.08 米。</t>
  </si>
  <si>
    <t>色尼区达前乡尼玛龙村道路桥梁工程项目</t>
  </si>
  <si>
    <t>达前乡尼玛龙自然村至莱姆切自然村</t>
  </si>
  <si>
    <t>本项目路线全长0.485km，路 基宽度 4.5m，路面宽度 3.5m，路面采用 15cm 天然砂砾，改建 3 座小桥，采用 1-16m 预应力混凝土空心板，桥梁总长72.12米。</t>
  </si>
  <si>
    <t>色尼区油恰乡色吉村色吉自然村桥梁工程项目</t>
  </si>
  <si>
    <t>油恰乡色吉村</t>
  </si>
  <si>
    <t>本项目路线全长 0.195km，路 基 宽 度 4.5m ，路 面 宽度 3.5m ， 路 面 采 用 15cm 天 然 砂 砾 。K0+043.980-K0+080.020 为桥梁长度，项目改建 1座小桥，采用 2-13.0m 预应力混凝土空心板，桥梁总长 36.04 米。</t>
  </si>
  <si>
    <t>色尼区罗玛镇4村小凯玛自然村桥梁工程项目</t>
  </si>
  <si>
    <t>罗玛镇凯玛村</t>
  </si>
  <si>
    <t>本项目路线全长 0.395km，路 基 宽 度 4.5m ，路 面 宽度 3.5m ， 路 面 采 用 15cm 天 然 砂 砾 。K0+043.980-K0+301.040为桥梁长度，项目新建 1座中桥，采用 3-20m 预应力混凝土 T 型梁桥，桥梁总长 78.08 米。</t>
  </si>
  <si>
    <t>色尼区那么切岗拉村空龙自然村桥梁工程新项目</t>
  </si>
  <si>
    <t>那么切乡岗拉村</t>
  </si>
  <si>
    <t>本项目路线全长 0.140km，路 基 宽 度 4.5m ， 路 面 宽 度 3.5m ， 路 面 采 用 15cm 天 然 砂 砾 。K0+057.480-K0+080.520 为桥梁长度，项目新建 1 座小桥，采用 1-13.0m 预应力混凝土空心板，桥梁总长 23.04 米。</t>
  </si>
  <si>
    <t>色尼区那么切乡岗拉村桥梁工程项目</t>
  </si>
  <si>
    <t>那么切岗拉村懂美、多列自然村</t>
  </si>
  <si>
    <t>建设内容包括新建一座桥长1一13m水泥桥、引道长115m；一座桥长1一16m水泥桥、引道长102m。</t>
  </si>
  <si>
    <t>色尼区发改委</t>
  </si>
  <si>
    <t>色尼区罗玛镇6村供水工程项目</t>
  </si>
  <si>
    <t>罗玛镇6村村级供水工程</t>
  </si>
  <si>
    <t>一体化超滤净水设备（臭氧杀菌装置、配电控制柜）6套，太阳能光伏设备系统6套，管道泵6套；主管：1条，1.0MpaDN50PE管，总长1821m。支管：1条，1.0MpaDN32PE管，总长1637m。入户管：25条，1.25MpaDN25PE管，总长1860m。新建筑物共计124座，其中闸阀井38座，排水阀井23座，水窖63座。</t>
  </si>
  <si>
    <t>色尼区水利局</t>
  </si>
  <si>
    <t>色尼区季节性农村饮水维修改造工程项目</t>
  </si>
  <si>
    <t>12个乡镇</t>
  </si>
  <si>
    <t>建设规模为涉及12个乡镇55个村，改扩建110个水井，提升牧民群众饮水安全。</t>
  </si>
  <si>
    <t>本次工程新建简易机井15座，更换蓄电池28座，水井加深1座，维修10座，更换太阳能光伏系统30座，整体维修25座，更换轱辘7座，更换水管5座，更水龙头4座有情。通过“十三五”期间水利设施的建设，农村饮水安全得到进一步提升，但水质不达标、水量不足、设备损坏、季节性缺水等四大类问题，供水保证率难以保证，加之大部分无专门的净化、消毒等措施，缺乏必要的检测设备。日常水质检测达不到规范要求，水质卫生监督也不能全面覆盖，供水水质难以保证，严重制约着当地乡村经济的发展。因此，急需进行该项目建设。</t>
  </si>
  <si>
    <t>色尼区达前乡夏毕村供水工程项目</t>
  </si>
  <si>
    <t>达前乡夏毕村</t>
  </si>
  <si>
    <t>建设规模为新建取水口及保暖房1座、蓄水池1座、管道723米，排气阀2座，放空阀1座，引水阀井1座。</t>
  </si>
  <si>
    <t>（三）宜居宜业和美村庄类</t>
  </si>
  <si>
    <t>色尼区色雄乡东庆村乡村振兴示范村项目</t>
  </si>
  <si>
    <t>色雄乡东庆村</t>
  </si>
  <si>
    <t>村容村貌1#、2#、3#点提升道路工程（硬化道路12870㎡；人行道3046㎡；给排水工程、供暖工程；路灯工程等）；4#点功能提升工程（人行道4338㎡；给排水工程、供暖工程；路灯工程等；）村主道功能提升（硬化6573㎡、路灯、安全维护、给排水工程、供暖工程等</t>
  </si>
  <si>
    <t>色尼区住建局</t>
  </si>
  <si>
    <t>色尼区孔玛乡扎西东兰村美丽宜居补短板建设项目</t>
  </si>
  <si>
    <t>孔玛乡扎西东兰村</t>
  </si>
  <si>
    <t>维修改造居民房屋22户，主要是外墙真石漆，暗沟，女儿墙拆除重建，房屋屋面防渗加固，室外相关强弱电工程，室外给排水工程，新增牛粪房，以及其他工程中的晾晒场，涵洞等；新建公共厕所37.10平方米，新建牛棚2130.95平方米，新建洗衣房69.61平方米，相关室外附属包含相关路面，太阳能路灯43盏等</t>
  </si>
  <si>
    <t>色尼区古露镇果科村美丽宜居示范村建设项目</t>
  </si>
  <si>
    <t>古露镇果科村</t>
  </si>
  <si>
    <t>1#、2#、3#、4#村支道功能提升工程（含村道路面提升11271.4㎡、透水砖人行道提升11116.01、路缘石(100*15*30)3894.46米、C30砼水泥预制压条石米、垃圾桶30个;(含交通工程、给排水工程、供暖工程、电路敷设、通讯工程)；主道功能提升（含休息区201㎡、硬化913.3㎡、人行道2719.6㎡、路灯20盏）。</t>
  </si>
  <si>
    <t>(四)人居环境整治</t>
  </si>
  <si>
    <t>色尼区油恰乡安置点提升项目</t>
  </si>
  <si>
    <t>油恰乡6、7、9、10村安置点</t>
  </si>
  <si>
    <t>建设内容包括新建垃圾收集点400㎡、新建机井房76.8㎡，提升2栋60㎡户型屋面防渗改造及加固、3栋75㎡户型屋面防渗改造及加固、2栋80㎡户型屋面防渗改造及加固、10栋90㎡户型屋面防渗改造及加固、4栋100㎡户型屋面防渗改造及加固、1栋120㎡户型屋面防渗改造及加固、路灯工程5套、设备及工器具购置等。</t>
  </si>
  <si>
    <t>色尼区那玛切乡5村安置点提升项目</t>
  </si>
  <si>
    <t>那玛切乡5村安置点</t>
  </si>
  <si>
    <t>建设旱厕两座87.32㎡、机井3座、水井房三口98.04㎡、维修改造工程太阳能路灯12盏、三轮摩托小型垃圾车4辆、8个垃圾桶、8个大垃圾桶及维修改造工程。</t>
  </si>
  <si>
    <t>色尼区古露镇安置点提升项目</t>
  </si>
  <si>
    <t>古露镇安置点</t>
  </si>
  <si>
    <t>改造提升阳光房（共7户）、储藏间（共7户）、附属工程等，并涉及设备及工器具购置。其中，阳光房（共7户）共116.48㎡，储藏间（共7户）共96.74㎡，附属工程包括硬化工程518.70㎡，路灯工程8套。设备及工器具购置包括立式垃圾桶4个，三轮摩托垃圾车1辆。</t>
  </si>
  <si>
    <t>色尼区洛麦乡安置点提升项目</t>
  </si>
  <si>
    <t>洛麦乡安置点</t>
  </si>
  <si>
    <t>（1）祖曲村一号安置点安装太阳能路灯15盏；（2）提升改造60户型12栋、提升改造60-1户型1栋、提升改造70户型13栋、提升改造80户型11栋、提升改造90户型16栋、提升改造100户型12栋、提升改造110户型4栋、提升改造120户型7栋，提升改造内容为：屋面防渗改造及加固、围墙加防盗带刺铁丝网、铁艺大门、墙面加固等；（3）原有垃圾填埋场围墙改造提升、防盗带刺铁丝网及钢制大门等。</t>
  </si>
  <si>
    <t>色尼区北部易地搬迁集中安置点提升改造项目</t>
  </si>
  <si>
    <t>那曲镇</t>
  </si>
  <si>
    <t>主要实施内容包括室外污水管道改造（DN500）457m、污水检查井21个、室外污水管道路面恢复2739.00㎡、单元入户给水管道改造1项、雨水沟疏通1088.1m、雨水管道疏通4892.7m、污水管道疏通7293.6m、停车场划线456个、接国道硬化680㎡。卫生间给排水改造1项、室内乳胶11045.45㎡、漆窗户玻璃207㎡、洗菜盆24个等维修工程。由于设计及日常管理上的问题，北部集中安置点小区道路维护不足，路面不平，影响居民出行，雨水污水混流，堵塞严重，给居民生活带来不便，该项目的实施极大提升该小区的基础设施条件，对居民日常生活提供更大的保障。</t>
  </si>
  <si>
    <t>色尼区孔玛乡易地扶贫搬迁安置点挡墙建设项目</t>
  </si>
  <si>
    <t>孔玛乡</t>
  </si>
  <si>
    <t>因今年降雨量较多，导致易地搬迁点基础设施挡墙地基下沉、墙体严重变形等导致大量积水渗透到扶贫门面房，严重影响门面房的经济效益，需实施室外附属工程钢筋混泥土挡土墙155m，铁艺栏杆155m，混泥土硬化地面209.39平方米等内容，该项目实施后将更好的发挥产业效益，带动当地群众增收致富。</t>
  </si>
  <si>
    <t>色尼区发改委
民宗委            孔玛乡</t>
  </si>
  <si>
    <t>（五）其他类（含：贷款贴息、跨区域就业补助、帮扶车间补助等）</t>
  </si>
  <si>
    <t>2021年扶贫贷款贴息</t>
  </si>
  <si>
    <t>用于偿还脱贫人口2021年小额信贷贴息</t>
  </si>
  <si>
    <t>2022年扶贫贷款贴息</t>
  </si>
  <si>
    <t>用于偿还脱贫人口2022年小额信贷贴息</t>
  </si>
  <si>
    <t>色尼区从2022年7月至今外出务工满6个月以上补贴费用</t>
  </si>
  <si>
    <t>为提高群众外出就业积极性，调整收入结构，增强群众收入水平，进一步提高群众生活质量。色尼区从2022年7月至今外出务工满6个月以上709人，其中跨省务工17人，每人可以申请2500元，跨市务工620人，每人可以申请1300元，跨县务工72人，每人可申请700元。该项目实施后将带动更多群众加入到外出务工行列中，持续推动巩固拓展脱贫攻坚成果同乡村振兴有效衔接。</t>
  </si>
  <si>
    <t>色尼区人社局、乡村振兴局</t>
  </si>
  <si>
    <t>（六）生态岗位</t>
  </si>
  <si>
    <t>2023年巩固脱贫攻坚生态补偿岗位</t>
  </si>
  <si>
    <t>色尼区生态岗位对接19253人岗位，实现人均增收3500元。</t>
  </si>
  <si>
    <t>色尼区生态环境局</t>
  </si>
  <si>
    <t>二、安多县</t>
  </si>
  <si>
    <t>(一)生产发展（含产业项目）类</t>
  </si>
  <si>
    <t>安多县</t>
  </si>
  <si>
    <t>安多县森布日畜产品冷链物流建设项目</t>
  </si>
  <si>
    <t>森布日搬迁安置点</t>
  </si>
  <si>
    <t>新建冷链库1890㎡，购置冷链库相关设备。</t>
  </si>
  <si>
    <t>安多县乡村振兴局、安多县民宗局</t>
  </si>
  <si>
    <t>安多县森布日畜产品销售点建设项目</t>
  </si>
  <si>
    <t>新建销售畜产品销售点及附属设施，建筑面积3180㎡。</t>
  </si>
  <si>
    <t>安多县乡村振兴局</t>
  </si>
  <si>
    <t>安多县强玛镇酿心村牲畜扶持项目</t>
  </si>
  <si>
    <t>强玛镇酿心村</t>
  </si>
  <si>
    <t xml:space="preserve"> 购买235头母牛，125头种公牛；购买480只基础母羊，120只种公羊；牲畜购买后由合作社运营代管，目前棚圈和饲料等满足，年底进行利益分红。
项目建成后将带动250户1082人受益</t>
  </si>
  <si>
    <t>安多县农业农村局</t>
  </si>
  <si>
    <t>安多县强玛镇觉毛村牲畜扶持项目</t>
  </si>
  <si>
    <t>强玛镇觉毛村</t>
  </si>
  <si>
    <t>购买488头母牛，种公牛18头；牲畜购买后由合作社运营代管，目前棚圈和饲料等满足，年底进行利益分红。
项目建成后将带动145户551人受益</t>
  </si>
  <si>
    <t>安多县扶持壮大各村集体经济项目</t>
  </si>
  <si>
    <t>多玛乡多尔嘎恰荣村、玛荣乡秋桑尼都村、雁石坪镇欧布东村、雁石坪镇欧布东村、岗尼乡色务机该村、扎仁镇热塔村</t>
  </si>
  <si>
    <t>多玛乡多尔嘎恰荣村购买多玛绵羊3岁母羊467只发展养殖业；玛荣乡秋桑尼都村购买80头5-7岁母牛；雁石坪镇欧布东村购买100头牦牛；岗尼乡色务机该村购买64头牦牛、100只绵羊；扎仁镇热塔村购买5-7岁母牛66头、饲草料10村</t>
  </si>
  <si>
    <t>安多县雁石坪镇龙亚玛村措秀桥</t>
  </si>
  <si>
    <t>雁石坪镇龙亚玛村</t>
  </si>
  <si>
    <t>新建水泥桥20米。</t>
  </si>
  <si>
    <t>安多县交通局</t>
  </si>
  <si>
    <t>X622索双线玛曲大桥桥梁引道挡墙维修工程</t>
  </si>
  <si>
    <t>安多县玛曲乡4村（X622）</t>
  </si>
  <si>
    <t>维修桥梁引道挡墙120米。</t>
  </si>
  <si>
    <t>雁石坪龙亚玛村龙亚玛河桥工程</t>
  </si>
  <si>
    <t>雁石坪镇5村</t>
  </si>
  <si>
    <t>扎仁镇拉姆措村至聂荣县色龙赤墨公路工程</t>
  </si>
  <si>
    <t>扎仁镇4村</t>
  </si>
  <si>
    <t>新建砂石路9.1公里。</t>
  </si>
  <si>
    <t>扎仁镇麦龙村至撒如自然村道路建设项目</t>
  </si>
  <si>
    <t>扎仁镇麦隆村</t>
  </si>
  <si>
    <t>新建砂石路12公里。</t>
  </si>
  <si>
    <t>（三）巩固提升类</t>
  </si>
  <si>
    <t>安多县帕那镇帕那社区居委会巩固提升工程</t>
  </si>
  <si>
    <t>安多县帕那镇帕那社区居委会</t>
  </si>
  <si>
    <t>新建牲畜棚圈1700㎡；物资储备库779㎡；垃圾池16座；旱厕435.37㎡；扶贫超市改造89㎡；便民超市改造50㎡；风干房570㎡；集散场地3732㎡；修建村级道路11条，总长28km等相关附属设施。
项目可行性：项目符合当地社会和经济发展的趋势，符合当地建设实际需求。
项目必要性：项目的建设有利于改善当地基础设施建设，促进当地社会、经济的发展。有利于改善人居环境，加快美丽家园的建设。
项目建成后将带动366户1089人受益</t>
  </si>
  <si>
    <t>（四）其他类（含：贷款贴息、跨区域就业补助、帮扶车间补助等）</t>
  </si>
  <si>
    <t>安多县跨区域就业补助项目</t>
  </si>
  <si>
    <t>全县</t>
  </si>
  <si>
    <t>对我县夸区域就业402人就业路费、求职创业补贴，其中跨县28人，涉及资金1.96万元；跨市327人，涉及资金42.51万元；跨省47人，涉及资金11.75万元</t>
  </si>
  <si>
    <t>（五）生态岗位</t>
  </si>
  <si>
    <t>安多县2023年生态补偿岗位项目</t>
  </si>
  <si>
    <t>十三个乡镇</t>
  </si>
  <si>
    <t>对我县生态岗位人员8206人进行资金兑现，其中低收入群众4415人、防返贫监测人员15人、脱贫巩固户人员（含低保人口）3776人。</t>
  </si>
  <si>
    <t>生态环境局安多县分局</t>
  </si>
  <si>
    <t>三、聂荣县</t>
  </si>
  <si>
    <t>聂荣县</t>
  </si>
  <si>
    <t>聂荣县色庆乡产业扶持项目</t>
  </si>
  <si>
    <t>朗庆牧场、崩杰牧场、夏日拉泽、其那牧场、色确牧场</t>
  </si>
  <si>
    <t>朗庆牧场10个畜产品加工房、崩杰牧场15个畜产品加工房、夏日拉泽业务用房10个畜产品加工房、其那牧场20个畜产品加工房、色确牧场修建畜产品加工房8个、共计63个，各面积40㎡，1间50㎡的。钢结构活动板。</t>
  </si>
  <si>
    <t>色庆乡人民政府</t>
  </si>
  <si>
    <t>聂荣县索雄乡一乡一社仓琼玛养殖场提升改造项目</t>
  </si>
  <si>
    <t>索雄乡2村</t>
  </si>
  <si>
    <t>新建畜产品加工房8间，各60㎡，太阳能16套等相关设施设备。</t>
  </si>
  <si>
    <t>索雄人民政府</t>
  </si>
  <si>
    <t>聂荣县当木江乡多珍俄玛合作社亚力牧场保通路项目</t>
  </si>
  <si>
    <t>聂荣县当木江乡12村</t>
  </si>
  <si>
    <t>主线长7.600km；本项目含有一条支线，支线长0.710km；总长8.31km，四级公路（Ⅱ类）标准，设计速度15km/h，路基宽度4.5m，15cm天然砂砾路面，全线共新建桥梁5座。（1）、K1+242.00 果曲1号小桥
0.5m(防撞护栏)+4.5m(机动车道)+0.5m(防撞护栏)=5.5m。上部结构：采用13m预应力砼空心板，简支结构；全桥共一联，桥跨组合：1×13m。下部结构：桥台采用重力式U型桥台，扩大基础；本桥起讫点桩号：K1+230.49～K1+253.51，桥长23.02m。（2）、K2+797.50果曲2号小桥
0.5m(防撞护栏)+6.0m(机动车道)+0.5m(防撞护栏)=7.0m。上部结构：采用13m预应力砼空心板，简支结构；全桥共一联，桥跨组合：1×13m。下部结构：桥台采用重力式U型桥台，扩大基础；本桥起讫点桩号：K2+785.99～K2+809.01，桥长23.02m。（3）、K4+605.50 果曲3号小桥
0.5m(防撞护栏)+6.0m(机动车道)+0.5m(防撞护栏)=7.0m。上部结构：采用13m预应力砼空心板，简支结构；全桥共一联，桥跨组合：1×13m。下部结构：桥台采用重力式U型桥台，扩大基础；本桥起讫点桩号：K4+593.99 ～K4+617.01，桥长23.02m。（4）、K6+024.50 果曲4号小桥0.5m(防撞护栏)+6.0m(机动车道)+0.5m(防撞护栏)=7.0m。上部结构：采用13m预应力砼空心板，简支结构；全桥共一联，桥跨组合：1×13m。下部结构：桥台采用重力式U型桥台，扩大基础；本桥起讫点桩号：K6+012.99～K6+036.01，桥长23.02m。（5）、K6+221.00 果曲5号小桥0.5m(防撞护栏)+6.0m(机动车道)+0.5m(防撞护栏)=7.0m。上部结构：采用13m预应力砼空心板，简支结构；全桥共一联，桥跨组合：1×13m。下部结构：桥墩采用双圆柱墩、桩基础；桥台采用重力式U型桥台、扩大基础；本桥起讫点桩号：K6+209.49～K6+232.51；桥长23.02m。</t>
  </si>
  <si>
    <t>乡村振兴局、民族局</t>
  </si>
  <si>
    <t>聂荣县白雄乡11村索拉加合作社牧场保通路项目</t>
  </si>
  <si>
    <t>聂荣县白雄乡11村</t>
  </si>
  <si>
    <t>1号桥上部结构采用3-20M预应力混泥土T梁，下部结构桥梁采用柱式墩、桩基础，桥台采用重力式U台，矿大基础，桥梁全宽5.5M、全长68.04米，引道全长266米：本曲河2号桥上部结构采用2-20M预应力混泥土T梁，下部结构桥梁采用柱式墩、桩基础，桥台采用重力式U台，矿大基础，桥梁全宽5.5M、全长48.04米，引道全长1.368KM.</t>
  </si>
  <si>
    <t>交通局</t>
  </si>
  <si>
    <t>聂荣县白雄乡伟微专业合作社冷库房项目</t>
  </si>
  <si>
    <t>白雄乡5村</t>
  </si>
  <si>
    <t>新建100㎡冷库房1座</t>
  </si>
  <si>
    <t>白雄乡人民政府</t>
  </si>
  <si>
    <t>聂荣县白雄乡9村
产业后续扶持项目</t>
  </si>
  <si>
    <t>白雄9村</t>
  </si>
  <si>
    <t>新建畜产品加工房10间，各40㎡</t>
  </si>
  <si>
    <t>聂荣县查当乡嘎拉牧场产业后续扶持项目</t>
  </si>
  <si>
    <t>嘎方村</t>
  </si>
  <si>
    <t>牧场12个畜产品加工房、每间54.22平方米的10个，40平方米的2间、畜产品储藏室10间每间20.5平方米。钢结构活动板。</t>
  </si>
  <si>
    <t>查当乡人民政府</t>
  </si>
  <si>
    <t>聂荣县产业后续扶持项目</t>
  </si>
  <si>
    <t>桑荣乡、下曲乡、尼玛乡、聂荣镇</t>
  </si>
  <si>
    <t>桑荣乡奶站改造119㎡、下曲乡奶站改造109.29㎡、尼玛乡奶站改造95㎡、聂荣镇奶站改造50㎡；桑荣乡奶站设备1项、下曲乡奶站设备1项、尼玛乡奶站设备1项、聂荣镇奶站设备1项；运输工具1辆，移动收奶平台3套；低温运奶车2辆。（项目建成后让4各乡镇的奶源能够及时的收购至合作社、更好的得到销售出去，防止损坏，给56户236人的增加收益）</t>
  </si>
  <si>
    <t>农业农村局</t>
  </si>
  <si>
    <t>那曲市聂荣县色庆乡其那村奎玉合作社扩建项目</t>
  </si>
  <si>
    <t>色庆乡其那村</t>
  </si>
  <si>
    <t>奶渣加工房80平方、拉拉加工房60平方2个、奶渣加工房40平方2个、拉拉加工房20平方1个；暖棚300平方，畜圈500平方（活动板房）（项目建成后更好的发展合作社扩大加工房让生产区干净整洁，减少牲畜的死亡，让27户94人增加收入）</t>
  </si>
  <si>
    <t>民宗局</t>
  </si>
  <si>
    <t>聂荣县尼玛乡色龙村牲畜棚圈建设项目</t>
  </si>
  <si>
    <t>尼玛乡色龙村</t>
  </si>
  <si>
    <t>（1）新建2座总面积为720㎡的牲畜棚圈（长36米，宽20米）。其中，阳光暖棚150㎡（长30米、宽5米）、储草棚30㎡（长6米、宽5米），院子（畜圈）540㎡（长36米，宽15米），每座投资25万元，共计50万元;（2）新建1座面积为420㎡的牲畜棚圈（长21米，宽20米）。其中，阳光暖棚75㎡（长15米、宽5米）、储草棚30㎡（长6米、宽5米），院子（畜圈）315㎡（长21米，宽15米），投资15万元 。（3）购置牛槽等设备投资5万元，总投资70万元。</t>
  </si>
  <si>
    <t>聂荣县尼玛乡铜龙村牲畜暖棚及活动板房配套设施建设项目</t>
  </si>
  <si>
    <t>尼玛乡铜龙村</t>
  </si>
  <si>
    <t>（1）新建2座总面积为720㎡的牲畜棚圈，（长36米，宽20米）。其中，阳光暖棚150㎡（长30米、宽5米）、储草棚30㎡（长6米、宽5米），院子（畜圈）540㎡（长36米，宽15米），每座投资25万元，共计50万元;（2）新建1座面积为420㎡的牲畜棚圈（长21米，宽20米）。其中，阳光暖棚75㎡（长15米、宽5米）、储草棚30㎡（长6米、宽5米），院子（畜圈）315㎡（长21米，宽15米），投资10万元   （3）新建活动板房10间，每间25㎡，共计250㎡，估算一平方400元，投资10万元。总投资70万元。</t>
  </si>
  <si>
    <t>聂荣县尼玛乡尼龙村牲畜暖棚配套设施建设项目</t>
  </si>
  <si>
    <t>尼玛乡尼龙村</t>
  </si>
  <si>
    <t>新建2座总面积为720㎡的牲畜棚圈，（长36米，宽20米）。其中，阳光暖棚150㎡（长30米、宽5米）、储草棚30㎡（长6米、宽5米），院子（畜圈）540㎡（长36米，宽15米），每座投资25万元，共计50万元;（2）新建1座面积为420㎡的牲畜棚圈（长21米，宽20米）。其中，阳光暖棚75㎡（长15米、宽5米）、储草棚30㎡（长6米、宽5米），院子（畜圈）315㎡（长21米，宽15米），投资10万元   （3）新建活动板房10间，每间25㎡，共计250㎡，估算一平方400元，投资10万元。总投资70万元。</t>
  </si>
  <si>
    <t>聂荣县牲畜采购项目</t>
  </si>
  <si>
    <t>聂荣县下曲乡</t>
  </si>
  <si>
    <t>购买带犊母牛 352头</t>
  </si>
  <si>
    <t>（二）宜居宜业和美村庄类</t>
  </si>
  <si>
    <t>曲布日村乡村振兴巩固提升项目</t>
  </si>
  <si>
    <t>曲布日村</t>
  </si>
  <si>
    <t>曲布日村的村内道路建设，其中本项目含七条新建道路。 本项目共新建1座桥梁，1座贝雷片钢桥,全长29m，桥面总宽5.1m。本项目内设计道路共计7条，全部为新建道路，本次设计范围内道路路面宽度均为4.5m。旱厕1座，建筑面积：46.18㎡、水井房6座，总建筑面积：204.66㎡，单栋建筑面积：40.52㎡、垃圾填埋场1座，建筑面积：40.52㎡、路肩墙820m。网格护坡300m。涵洞工程33m。标识牌98个。路灯90盏。现有房屋外墙粉刷18240㎡。新建围墙及大门367.8m。打井4座。</t>
  </si>
  <si>
    <t>乡村振兴局</t>
  </si>
  <si>
    <t>龙玛尔村乡村振兴巩固提升项目</t>
  </si>
  <si>
    <t>龙玛尔村</t>
  </si>
  <si>
    <t>新建奶制品站点1座，建筑面积：568.48㎡、旱厕1座，建筑面积：46.18㎡、水井房5座，建筑面积：170.55㎡、牛棚1座，建筑面积：275.24㎡，占地面积（含室外活动场地）774.22㎡。牛棚1座，建筑面积：220.52㎡，占地面积（含室外活动场地）312.46㎡。牛棚2座，每座建筑面积：111.08㎡，占地面积（含室外活动场地）620.30㎡。牛棚2座，每座建筑面积：440.40㎡，占地面积（含室外活动场地）1232.21㎡。牛棚1座，每座建筑面积： 549.68㎡，占地面积（含室外活动场地）1537.97㎡。冬季牧场宿舍1座，每座建筑面积：128.14㎡。本项目内设计道路共计9条，全部为新建道路，设计宽度均为4.5m。道路标识标牌89个。波形护栏1500米。涵洞工程89m。路灯121盏。现有建筑外墙面粉刷16920㎡。
新建围墙及大门728.4m。打井5座。</t>
  </si>
  <si>
    <t>(三)小型公益性基础设施类</t>
  </si>
  <si>
    <t>聂荣镇6村保通路</t>
  </si>
  <si>
    <t>聂荣镇6村</t>
  </si>
  <si>
    <t>新建一座1-13m预应力混凝土预制空心板桥, 桥梁为正交桥，下部采用U台，扩大基础。填土方：37135m3；挖土方：36879m3。清表土：1650m3。碎石土换填：14410m3。15cm厚天然砂砾面层：25578m2；培路肩6928㎡。
桥梁：主线新建一座1-13m预应力混凝土预制空心板桥, 桥梁为正交桥，下部采用U台，扩大基础。桥梁全长21m。涵洞：本项目共新建7道钢波纹管涵，新建明板涵2道，其中主线新建1道，支线新建1道。新建标志牌：33块；其中禁令标志新建5块，地名标志3块，警告标志新建24块，指路标志新建1块；新建波形护栏：新建1250m。新建道口标注8根。</t>
  </si>
  <si>
    <t>聂荣县色庆乡27村卡列自然村保通路、宽5.5米水泥桥梁项目</t>
  </si>
  <si>
    <t>聂荣县色庆乡尼斜村
卡列自然村</t>
  </si>
  <si>
    <t>路线总长4.254公里，路基宽度4.5m，按四级公路设计，10cm厚碎石土路面。新建桥梁二座：
1号桥：0.5m(防撞护栏)+5.15m(机动车道)+0.5m(防撞护栏)=6.15m；全桥共设置一联：1×16m普通钢筋混凝土简支现浇空心板。桥台采用重力式U型桥台，基础采用承台桩基础，1号桥桥梁全长26m。
2号桥：0.5m(防撞护栏)+4.5m(机动车道)+0.5m(防撞护栏)=5.5m；全桥共设置一联：1×13m普通钢筋混凝土简支现浇空心板。桥台采用重力式U型桥台，基础采用承台桩基础，2号桥桥梁全长23m。</t>
  </si>
  <si>
    <t>聂荣县索雄乡瓦伟河
宽5.5米水泥桥梁建设项目</t>
  </si>
  <si>
    <t>索雄乡4村</t>
  </si>
  <si>
    <t>1号桥：0.5m(防撞护栏)+5.15m(机动车道)+0.5m(防撞护栏)=6.15m；全桥共设置一联：1×16m普通钢筋混凝土简支现浇空心板。桥台采用重力式U型桥台，基础采用承台桩基础，1号桥桥梁全长26m。2号桥：0.5m(防撞护栏)+4.5m(机动车道)+0.5m(防撞护栏)=5.5m；全桥共设置一联：1×13m普通钢筋混凝土简支现浇空心板。桥台采用重力式U型桥台，基础采用承台桩基础，2号桥桥梁全长23m。</t>
  </si>
  <si>
    <t>索雄乡人民政府</t>
  </si>
  <si>
    <t>下曲乡康荣村色庆、那库自然村路桥项目</t>
  </si>
  <si>
    <t>聂荣县下曲乡康荣村</t>
  </si>
  <si>
    <t>新建长15公里的砂石路填土方：17731m3；挖土方：28868m3。15cm 厚天然砂砾面层：60534m2；新建10 道钢波纹管涵，1 道盖板涵。标志牌：28 块道口标注：新建76 根。波形梁护栏：490 米。康荣村1#小桥为一座3-10m 预应力砼空心板桥，桥梁长度为38.04 米下部结构采用柱式墩，桩基础；U 台，扩大基础。康荣村2#小桥及康荣村3#小桥均为一座1-10m 预应力砼空心板桥，桥梁全长18.04m，U 台，扩大基础。</t>
  </si>
  <si>
    <t>下曲人民政府</t>
  </si>
  <si>
    <t>桑荣乡绰雄村多果玛牧场公路</t>
  </si>
  <si>
    <t>桑荣乡绰雄村</t>
  </si>
  <si>
    <t>新建19.705km砂石路;填土方：46404m3；挖土方：67021m3。15cm天然砂砾面层：72728m2；培路肩：19705m2；新建涵洞9道，其中新建钢波纹管涵8道，钢筋混泥土暗板涵1道。K5+621新建一座2-13m 预应力混凝土预制空心板桥, 桥梁为正交桥，下部结构采用柱式墩台，桩基础;K15+965新建一座1-20m 预应力混凝土预制空心板桥, 桥梁为正交桥，下部结构采用柱式墩台，桩基础。</t>
  </si>
  <si>
    <t>聂荣县永曲乡索普村桥涵项目</t>
  </si>
  <si>
    <t>永曲乡索普村</t>
  </si>
  <si>
    <t>K16+966中桥、K20+674.5中桥、K21+841中桥、AK0+135中桥：
K18+700中桥新建5座2-16m预应力混凝土预制空心板桥, 桥梁为正交桥，下部结构桥墩采用柱式墩，桩基础；桥台采用U台，扩大基础主线共设置40道涵洞，其中9道1-3.0m盖板涵，31道波纹管涵。支线共设置3道涵洞，其中1道1-3.0m盖板涵，2道波纹管涵。线外工程1共设置1道涵洞，为1-3.0m的盖板涵；线外工程2共设置2道涵洞，为1-1.5m波纹管涵；</t>
  </si>
  <si>
    <t>白雄乡嘎布达崩曲河水泥桥梁项目</t>
  </si>
  <si>
    <t>伟微村</t>
  </si>
  <si>
    <t>新建一座80m预应力混凝土预制空心板桥, 桥梁为正交桥，下部结构采用柱式墩台，桩基础</t>
  </si>
  <si>
    <t>聂荣县下曲乡娘玛村村级道路建设及桥梁建设项目</t>
  </si>
  <si>
    <t>下曲乡娘玛村</t>
  </si>
  <si>
    <t>K0+012为1-15m钢桁架桥，本桥上部采用1-12m钢桁架梁，下部采用U型台扩大基础。桥梁全长18米，桥梁宽度为净3.75米。</t>
  </si>
  <si>
    <t>发改委</t>
  </si>
  <si>
    <t>白雄乡12村龙亚自然村砂石路建设项目</t>
  </si>
  <si>
    <t>东嘎自然村</t>
  </si>
  <si>
    <t>新建15km砂石路；填土方：10625m3；挖土方：39506m3。15cm天然砂砾面层：55028m2；培路肩：15000m2；新建涵洞19道，其中主线道路新建钢波纹管涵8道，钢筋混泥土暗板涵1道，支线一道路新建钢波纹管涵3道，支线二道路新建钢波纹管涵3道，支线三道路新建钢波纹管涵1道，支线四道路新建钢波纹管涵1道，支线六道路新建钢筋混泥土暗板涵1道，支线七道路新建钢波纹管涵1道。</t>
  </si>
  <si>
    <t>聂荣县索雄乡拉中村自然村路桥项目</t>
  </si>
  <si>
    <t>拉中村</t>
  </si>
  <si>
    <t>新建30公里砂石路、路基宽4.5米，1座水泥桥梁约20米</t>
  </si>
  <si>
    <t>索雄乡拉中村</t>
  </si>
  <si>
    <t>长度8.527公里，支线长7.627公里，共计16.154公里，共设置小桥23.02㎡/1座，涵洞30道，平面交叉7处附属设施项目。（项目建成后，群众转场放牧、出行更加安全便捷，改善畜产品运输条件，群众积极参与项目建设，增加收入，助推乡村振兴。）</t>
  </si>
  <si>
    <t>聂荣县索雄乡提玛村夏根自然村保通项目</t>
  </si>
  <si>
    <t>提玛村</t>
  </si>
  <si>
    <t>主线长9.351743km；本项目含有一条支线，支线长2.811624km；总长12.163367km，四级公路（Ⅱ类）标准，设计速度15km/h，路基宽度4.5m，15cm天然砂砾路面，全线共新建桥梁3座。
（1）、K2+436.00 夏日根曲1号小桥
0.5m(防撞护栏)+4.5m(机动车道)+0.5m(防撞护栏)=5.5m。上部结构：采用13m预应力砼空心板，简支结构；全桥共一联，桥跨组合：1×13m。下部结构：桥台采用重力式U型桥台，扩大基础；本桥起讫点桩号：K2+424.49～K2+447.51，桥长23.02m。
（2）、K3+507.00夏日根曲2号小桥
0.5m(防撞护栏)+4.5m(机动车道)+0.5m(防撞护栏)=5.5m。上部结构：采用13m预应力砼空心板，简支结构；全桥共一联，桥跨组合：1×13m。下部结构：桥台采用重力式U型桥台，扩大基础；本桥起讫点桩号：K3+495.49～K3+518.81，桥长23.02m。
（3）、K5+054.00 夏日根曲3号小桥
0.5m(防撞护栏)+4.5m(机动车道)+0.5m(防撞护栏)=5.5m。上部结构：采用13m预应力砼空心板，简支结构；全桥共一联，桥跨组合：1×13m。下部结构：桥台采用重力式U型桥台，扩大基础；本桥起讫点桩号：K5+042.49 ～K5+065.51，桥长23.02m。</t>
  </si>
  <si>
    <t>色庆乡色确村一村一合夏季草场路桥项目（桥梁）</t>
  </si>
  <si>
    <t>色确村</t>
  </si>
  <si>
    <t>建设桥梁涵洞工程、建设两座23米的桥梁，共计46米。（项目建成后，群众转场放牧、出行更加安全便捷，改善畜产品运输条件，群众积极参与项目建设，增加收入，助推乡村振兴。）</t>
  </si>
  <si>
    <t>色庆乡色确村一村一合夏季草场路桥项目</t>
  </si>
  <si>
    <t>路基工程3.465公里、路面工程3.465公里、桥梁涵洞工程6道、交叉工程3处、交通工程及沿线设施7.074公里及其他工程等（项目建成后，群众转场放牧、出行更加安全便捷，改善畜产品运输条件，群众积极参与项目建设，增加收入，助推乡村振兴。）</t>
  </si>
  <si>
    <t>聂荣县色庆乡西江松果牧民经济合作组织公路项目</t>
  </si>
  <si>
    <t>西江松果村</t>
  </si>
  <si>
    <t>新建长5公里砂石路、路基宽4.5米</t>
  </si>
  <si>
    <t>聂荣县农村饮水提升改造工程</t>
  </si>
  <si>
    <t>涉及26个村</t>
  </si>
  <si>
    <t>二、新建、重建机电井保暖房、机电井成井、机电井电源电器、保温系统、储电系统、蓄水箱、保温系统、水质处理系统。</t>
  </si>
  <si>
    <t>水利局</t>
  </si>
  <si>
    <t xml:space="preserve"> 聂荣县</t>
  </si>
  <si>
    <t>聂荣县2022年7月至2023年6月脱贫人口外出务工补贴</t>
  </si>
  <si>
    <t>跨县补助117人、跨市补助131人、跨区补助5人（发放补助后让群众更好的在县区外就业得到保障)</t>
  </si>
  <si>
    <t>人社局、乡村振兴局</t>
  </si>
  <si>
    <t>2023年生态岗位转移就业补助资金</t>
  </si>
  <si>
    <t>在全县范围内对接7565人上岗，实现人年均增收3500元</t>
  </si>
  <si>
    <t>聂荣县生态环境局聂荣县分局</t>
  </si>
  <si>
    <t>四、嘉黎县</t>
  </si>
  <si>
    <t>嘉黎县</t>
  </si>
  <si>
    <t>嘉黎县藏香猪繁育推广项目</t>
  </si>
  <si>
    <t>尼屋乡</t>
  </si>
  <si>
    <t>购买藏香猪120头，实施藏香猪繁育保种，购买猪饲料，培育技术员1名。</t>
  </si>
  <si>
    <t>嘉黎县尼屋乡</t>
  </si>
  <si>
    <t>嘉黎县林堤乡“一乡一社”产业扩建发展及购买牦牛项目</t>
  </si>
  <si>
    <t>林堤乡</t>
  </si>
  <si>
    <t>一是购买水泥搅拌运输车6辆（国六重汽豪沃350马力，12方搅拌车，16吨后桥，1100钢丝胎，带中控锁，空调，ABS，行车记录仪，360度摄像头等，上装采用意大利PMP7.0减速机，美国萨奥泵马达，90型号），二是购买渣土运输自卸车2辆（国六前四后八），三是购买纯品种娘亚牦牛，母牛300头，公牛200头(平均年龄4-10岁）</t>
  </si>
  <si>
    <t>嘉黎县林堤乡</t>
  </si>
  <si>
    <t>嘉黎县商混站附属工程提升改造项目</t>
  </si>
  <si>
    <t>阿扎镇斯定咔村</t>
  </si>
  <si>
    <t>1、改造成双90搅拌站（加设一座90搅拌站），2采购2辆50装载机,3、升级改造三级沉淀池、清水池388.99平方米，4，改造商砼站围墙1090.4米。</t>
  </si>
  <si>
    <t>嘉黎县乡村振兴局</t>
  </si>
  <si>
    <t>嘉黎县集中配餐中心扩建项目</t>
  </si>
  <si>
    <t>集中配餐中心扩建：该项目用地面积4094.13平方米，总建筑面积3998.26平方米。其中计容面积2933.20平方米，不计容面积1065.06平方米。建筑包括配餐中心3227.51平方米，柴油发电机房110.88平方米，连廊34.58平方米，阳光棚625.29平方米（原有一层建筑屋顶新增阳光棚）及购置相关设备。</t>
  </si>
  <si>
    <t>嘉黎县民宗局  嘉黎县乡村振兴局</t>
  </si>
  <si>
    <t>嘉黎县藏比乡娘亚保种基地桥梁建设项目</t>
  </si>
  <si>
    <t>藏比乡6村</t>
  </si>
  <si>
    <t>新建1座桥梁3×20米预应力混凝土矮T梁</t>
  </si>
  <si>
    <t>嘉黎县绒多乡9村行政村至温泉产业路建设项目</t>
  </si>
  <si>
    <t>绒多乡9村</t>
  </si>
  <si>
    <t>改扩建绒多乡9村温泉产业路7公里及电网延伸7公里。</t>
  </si>
  <si>
    <t>嘉黎县藏比乡一乡一社冷藏设备购置项目</t>
  </si>
  <si>
    <t>藏比乡</t>
  </si>
  <si>
    <t>对乡内老房子进行升级改造，冷库建设面积为43平方米，库体保温板材料为12公分厚度B2级高密度聚氨酯，库体挤塑板为10公分厚度的B2级材质，，制冷设备配备半封闭式机组（V型低温机组8p),全自动库温控制柜，购置一台4.2米长冷藏车（品牌为中国重汽，含上牌照）</t>
  </si>
  <si>
    <t>嘉黎县农业农村局</t>
  </si>
  <si>
    <t>嘉黎县麦地卡乡扶贫产业附属提升项目</t>
  </si>
  <si>
    <t>麦地卡乡</t>
  </si>
  <si>
    <t>1.对一乡一社加油加气站产业路800米。2.4村一村一合提升牛粪颗粒设备。</t>
  </si>
  <si>
    <t>藏比乡那查村股份经济合作社投资帕隆巴村专业合作社扩大养殖项目</t>
  </si>
  <si>
    <t>藏比乡那查村</t>
  </si>
  <si>
    <t>那查村2023年集体经济扶持资金70万购买4-8岁2024年能繁殖母牛50头，10000元/头，共计：50万元；剩余20万元从林芝购买5至7岁娘亚种牛10头，20000元/头，共计20万元，扩建一村一合。</t>
  </si>
  <si>
    <t>林堤乡帕隆巴村股份经济合作社投资帕隆巴村专业合作社扩大养殖项目</t>
  </si>
  <si>
    <t>林堤乡帕隆巴村</t>
  </si>
  <si>
    <t>经村两委调查，根据市场价格，预计从兄弟乡镇、本村牧户购买4-8岁能繁殖母牛带一岁犊子10头，7800元/头，共计：7.8万元；4-8岁能繁殖母牛带两岁犊子10头；8800元/头，共计：8.8万元；3-5岁能繁殖母牛10头，6800元/头，共计：6.8万元；5岁公牛10头，8800元/头，共计：8.8万元；6岁公牛10头，9800元/头，共计：9.8万元；7岁及7岁以上公牛10头，12000元/头，共计：12万元；饲草料5万公斤，60元/25公斤，共计：12万元；饲料糌粑6250公斤，240元/50公斤，共计：3万元，两台716升冰柜，4500元/台，共计：0.9万元，一个牛奶搅拌机，共计：0.1万元。</t>
  </si>
  <si>
    <t>麦地卡乡那林嘎村股份经济合作社投资那林嘎村农牧民专业合作社购买牲畜养殖项目</t>
  </si>
  <si>
    <t>麦地卡乡那林嘎村</t>
  </si>
  <si>
    <t>10万元用于购买合作社饲草料，预计能购买35吨饲草料，10万元用于购买5头娘亚种公牛，初步计划从、本县区域内购买，具体卖家现阶段本村还未确定，后期购买时会做好购买记录情况（按照1头娘亚2万元计算），50万元用于购买50头母牛，初级计划从本县区域内购买，具体卖家还未确定，后期购买时会做好购买记录情况（按照1头母牛1万元计算）所购买的母牛不是娘亚母牛。</t>
  </si>
  <si>
    <t>嘉黎县娘亚牦牛扩大养殖建设项目</t>
  </si>
  <si>
    <t>采购娘亚原种牦牛，切实扩大养殖基地规模</t>
  </si>
  <si>
    <t>（二）人居环境整治类</t>
  </si>
  <si>
    <t>嘉黎县藏比乡那查村人居环境整治项目(2022年缺口资金项目）</t>
  </si>
  <si>
    <t>新建水井房1座，面积14.04㎡。翻新水井1个。新建旱厕4座，总面积48.64㎡，牛棚改造260㎡。混凝土硬化30036.18㎡，太阳能路灯共计203个。村容村貌整治10182.5㎡。屋面防水2264.20㎡，新建牛棚牛圈25座，总建筑面积5568.00㎡。那查村新建混凝土公路2.345公里。乡村振兴宣传栏2组。垃圾回收箱5个，垃圾回收站5个，垃圾转运车1辆。新建排水工程4725.5m，新建防洪提166.58m。</t>
  </si>
  <si>
    <t>鸽群乡桥梁建设项目</t>
  </si>
  <si>
    <t>贡西顶村</t>
  </si>
  <si>
    <t>新建5座桥梁（错隆村新建1座1×8米普通钢筋混凝土空心板、贡西顶1村新建1座1×24米钢架桥、西吾隆村夏季草场1新建1座1×24米钢架桥、西吾隆村夏季草场2新建1座1×15米钢架桥、学孔玛村8村新建1座1×13米预应力混凝土空心板）</t>
  </si>
  <si>
    <t>嘉黎镇5村次麻麻果自然村水泥桥建设项目</t>
  </si>
  <si>
    <t>嘉黎镇5村</t>
  </si>
  <si>
    <t>新建1座桥梁1×20米预应力混凝土矮T梁</t>
  </si>
  <si>
    <t>嘉黎县鸽群乡冬夏季草场桥梁建设项目</t>
  </si>
  <si>
    <t>鸽群乡</t>
  </si>
  <si>
    <t>新建2座桥梁（董琼多村新建1座1×16米预应力混凝土空心板、错隆村夏季草场新建1座1×15米钢架桥）</t>
  </si>
  <si>
    <t>嘉黎镇桑前松多村断头连接路建设项目</t>
  </si>
  <si>
    <t>嘉黎镇</t>
  </si>
  <si>
    <t>道路总长度3.712km，路面宽度3.5m+两边0.5m宽硬路基，共4.5m宽。本项目路基挖土方6947m³，路基填方2940m³，各类交通标志牌17块，公里桩3块，20cm厚混凝土路面17336.5m²。</t>
  </si>
  <si>
    <t>嘉黎县民宗局  嘉黎县交运局</t>
  </si>
  <si>
    <t>嘉黎县措多乡杂姆那布村夏季草场简易钢架桥项目</t>
  </si>
  <si>
    <t>措多乡</t>
  </si>
  <si>
    <t>组合钢桁架桥， 15.4X2米，装配式321贝雷梁钢桁架桥车行桥15X4米。</t>
  </si>
  <si>
    <t>嘉黎县发改委</t>
  </si>
  <si>
    <t>嘉黎县鸽群乡3村断头保通路建设项目</t>
  </si>
  <si>
    <t>鸽群乡3村</t>
  </si>
  <si>
    <t>新建长433.04米，宽4.5米的沥青混泥土路及附属设施。</t>
  </si>
  <si>
    <t>绒多乡董罗岗村桥梁建设项目</t>
  </si>
  <si>
    <t>绒多乡董罗岗村</t>
  </si>
  <si>
    <t>新建2座桥梁（董罗岗8村新建1座1×12米简易钢架桥、董罗岗村新建1座1×13米预应力混凝土空心板）</t>
  </si>
  <si>
    <t>嘉黎县水利局</t>
  </si>
  <si>
    <t>2023年嘉黎县农村人饮提升工程项目</t>
  </si>
  <si>
    <t>嘉黎镇、措多乡、阿扎镇、麦地卡乡、夏玛乡、林堤乡</t>
  </si>
  <si>
    <t>1、阿扎镇易地搬迁6-9户基础设施配套（新建水井房10.24平方米，打井1口及排水沟70米。）2、林堤乡仓康村人饮提升工程（仓康村参康自然村的维修二座引流水井及一座机井。）3、麦地卡乡凯热村、推郭布如村、集中安置点（新建机电井3座）4、夏玛乡甲给村、塔孔村、多拉村人饮提升工程（新建机电井3座）。5、嘉黎镇扭热朵村、拉日果村、约青村人饮提升工程（新建机电3座）。6、措多乡弄竹角村供水管道建设（弄竹角自然村引水管道1处长2公里,其中包括分水口3处：双语幼儿园1处、村内2处，各300米，蓄水池10平米。；擦咔自然村饮水管道1处长1公里，蓄水池10平米；赤美自然村引水管道1处长2公里，蓄水池10平米。</t>
  </si>
  <si>
    <t>嘉黎县鸽群乡西吾隆村防洪堤建设项目</t>
  </si>
  <si>
    <t>西吾隆村</t>
  </si>
  <si>
    <t>修建C20毛石混泥土防洪堤、泥结石路面穿堤排水函管，两段总长2.14公里。</t>
  </si>
  <si>
    <t>（四）宜居宜业和美村庄类</t>
  </si>
  <si>
    <t>绒多乡1村乡村振兴美丽宜居村庄建设项目</t>
  </si>
  <si>
    <t>绒多乡1村</t>
  </si>
  <si>
    <t>1、扩建合作社用房，建筑面积786㎡；新建公共厕所8座，每座28㎡；温泉改扩建127㎡。新建沥青混凝土主要道路22547㎡2、新建水泥混凝土次要道路7055㎡；新建水泥混凝土入户路12557㎡；新建石板路（卵石）425㎡；新建砂石路4994㎡；混凝土道路拆除新建1694㎡；3.新建给水管网共约15000米及其附属工程；新建蓄水池共计3座，共计220m³；主路雨水沟清掏修复约1390米。
4.旅游导视牌14个；电力系统修复1项目，通信工程修复1项；太阳能路灯106盏；垃圾收集车1辆，及配套垃圾箱11个。</t>
  </si>
  <si>
    <t>藏比乡美巴尔村巩固提升（人居环境整治）项目</t>
  </si>
  <si>
    <t>藏比乡1村</t>
  </si>
  <si>
    <t>新建水井房2座，村内水泥混泥土道路16238平方米，新建59座高寒棚圈4203.84平方米，太阳能路灯22盏，村内混泥土挡墙252.03平方米，新建旱厕2座（52.48平方米），混泥土排水沟1081.57平方米等人居环境提升工程。</t>
  </si>
  <si>
    <t>嘉黎县夏玛乡门塘库村人居环境提升项目</t>
  </si>
  <si>
    <t>夏玛乡门塘库村</t>
  </si>
  <si>
    <t>新建村内道路3条，长1454m，面积7674平方米，人行道2117平方米；新建牛棚40座（200平方米19座、300平方米7座、500平方米14座）；新建旱厕6座，水井房7座；改造民居外立面27664.84平方米，屋面改造16625.45平方米以及围墙、入户道路、垃圾桶等配套设施</t>
  </si>
  <si>
    <t>（五）培训类</t>
  </si>
  <si>
    <t>嘉黎县“一村一合”提质升级管理员培训项目</t>
  </si>
  <si>
    <t>对全县124个“一村一合”管理员及财务人员进行业务培训。</t>
  </si>
  <si>
    <t>嘉黎县人社局  嘉黎县农业农村局</t>
  </si>
  <si>
    <t>（六）其他类</t>
  </si>
  <si>
    <t>乡村振兴村庄规划编制</t>
  </si>
  <si>
    <t>嘉黎县30个行政村</t>
  </si>
  <si>
    <t>对阿扎镇2、7、9村，藏比乡3、4、7村，措多乡10、12、15村，麦地卡乡7、9、19村，鸽群乡1、4、8村、嘉黎镇12、13、14村，林堤乡3、6、 4村，夏玛乡4、8、9村，绒多乡6、4、9村、尼屋乡12、13、14村，共30个村庄编制规划。</t>
  </si>
  <si>
    <t>嘉黎县发改委  嘉黎县自然资源局</t>
  </si>
  <si>
    <t>2022年度小额信贷贴息</t>
  </si>
  <si>
    <t>用于还款2022年度小额信贷贴息。</t>
  </si>
  <si>
    <t>2023年跨区域就业补助</t>
  </si>
  <si>
    <t>用于2022年7月-2023年6月跨区域就业6个月以上的补助资金。我县共44人 其中跨县的9人 跨市的34人  跨省的1人.</t>
  </si>
  <si>
    <t>（七）生态岗位</t>
  </si>
  <si>
    <t>2023年生态补偿转移就岗位补助</t>
  </si>
  <si>
    <t>在全县范围内对接5972人上岗，实现人年均增收3500元。</t>
  </si>
  <si>
    <t>嘉黎县生态环境局</t>
  </si>
  <si>
    <t>五、比如县</t>
  </si>
  <si>
    <t>比如县</t>
  </si>
  <si>
    <t>比如县夏曲镇牧业合作组织提升项目</t>
  </si>
  <si>
    <t>夏曲镇</t>
  </si>
  <si>
    <t>中型冷藏库安装、购置巴氏奶加工设备及酸奶加工设备、展示柜等相关设备</t>
  </si>
  <si>
    <t>比如县乡村振兴局</t>
  </si>
  <si>
    <t>比如县达塘乡牧业合作组织提升项目</t>
  </si>
  <si>
    <t>达塘乡</t>
  </si>
  <si>
    <t>比如县比如镇牧业合作组织提升项目</t>
  </si>
  <si>
    <t>比如镇</t>
  </si>
  <si>
    <t>比如县白嘎乡牧业合作组织提升项目</t>
  </si>
  <si>
    <t>白嘎乡</t>
  </si>
  <si>
    <t>比如县香曲乡吉瓦村合作组织提升项目</t>
  </si>
  <si>
    <t>香曲乡</t>
  </si>
  <si>
    <t>菜籽油精炼设备、成品油罐等相关菜籽油加工设备</t>
  </si>
  <si>
    <t>比如县白嘎乡快修市场附属设施项目</t>
  </si>
  <si>
    <t>新建车行道长377.275m，新建钢筋砼管涵27m以及其他附属工程</t>
  </si>
  <si>
    <t>比如县白嘎乡快修市场提质提升项目</t>
  </si>
  <si>
    <t>新建汽修避难门及避难墙三米高 长495.79以及其他附属</t>
  </si>
  <si>
    <t>比如县民委</t>
  </si>
  <si>
    <t>比如县白嘎乡扶贫门面房及扶贫经营用房维修改造项目</t>
  </si>
  <si>
    <t>楼层面改造2000.54㎡，厕所改造81处以及其他附属工程</t>
  </si>
  <si>
    <t>比如县G317线至勒仲村公路</t>
  </si>
  <si>
    <t>勒仲村</t>
  </si>
  <si>
    <t>新建约1.073公里的水泥路面、波纹管涵7m以及其他附属工程</t>
  </si>
  <si>
    <t>比如县G558线至日普村公路</t>
  </si>
  <si>
    <t>日普村</t>
  </si>
  <si>
    <t>新建约0.062公里的水泥路面</t>
  </si>
  <si>
    <t>扎拉乡雄塘村挡风自然村河道维修治理项目</t>
  </si>
  <si>
    <t>雄塘村挡风自然村</t>
  </si>
  <si>
    <t>治理河道总长500米，其中包含新建左右岸河道治理350米，疏通河道150米，盖板涵1座（称重20t）.</t>
  </si>
  <si>
    <t>比如县羊秀乡羊秀村巩固提升建设项目</t>
  </si>
  <si>
    <t>羊秀乡羊秀村</t>
  </si>
  <si>
    <t>路基清表2319.15m³、土石方工程1项、路基处理5890.25m³、路基防护工程587m、边沟排水工程4480.00m、路面工程17717.8㎡、错车道450.00㎡、垃圾桶20套；波形护栏1530m，涵洞工程总长51.00m，单杆单挑型太阳能路灯（高6m）177盏；公共厕所132.12㎡，贝母厂222.75㎡，，以及其他附属工程。</t>
  </si>
  <si>
    <t>比如县白嘎乡童达村美丽宜居项目</t>
  </si>
  <si>
    <t>白嘎乡童达村</t>
  </si>
  <si>
    <t>新建村内道路建设15350m，其中：主路13627.4m、次路1372.6m、入户路350m、边沟排水工程3195.06m，错车道1200㎡，垃圾桶20套，，波形护栏320m，桥涵工程65.5m（12道明土盖板涵），路灯60盏，2座公共厕所132.44㎡，水池81.09㎡，人饮给水工程13528m（含混凝土硬化461.5㎡及相关附属工程）</t>
  </si>
  <si>
    <t>比如县达塘乡塘莲村乡村振兴示范村项目</t>
  </si>
  <si>
    <t>达塘乡塘莲村</t>
  </si>
  <si>
    <t>项目主要对给水泵站、牛舍、旱厕及附属工程进行建设，并涉及设备购置。其中，给水泵站103.40 ㎡，牛舍5008.72 ㎡(共4栋)，旱厕86.13 ㎡(共3栋)，附属工程包括室外强电工程1项、室外给水工程1项、给水泵站硬化200.00 ㎡、给水泵站围墙120.00m、垃圾桶56个、路灯维修25盏、50厚高分子成品沟盖板21.76 ㎡、道路工程1项、土方工程1项，设备购置1项。</t>
  </si>
  <si>
    <t>比如县白嘎乡喜江村人居环境整治项目</t>
  </si>
  <si>
    <t>白嘎乡喜江村</t>
  </si>
  <si>
    <t xml:space="preserve">    新建道路全长7119.7m（共21条以及入户道路），太阳能路灯344盏，公共厕所301.44㎡（共6座，单座建筑面积50.24㎡，内设9个蹲位，4男5女），管网改造50m,新建蓄水池1座、壅水坝1座，购置垃圾桶（240L不锈钢垃圾桶21个）、垃圾箱（3m³勾臂式不锈钢垃圾箱5套）等相关设备以及附属工程。
    拟建项目位于比如县白嘎乡喜江村，场地地势平缓，交通便利，结合村内现状，为改善农村生产生活条件，提升村容村貌，构建人与自然和谐共生的乡村发展新格局，实现乡村振兴战略的实施，提出实施本项目。
    该项目的建设是响应国家乡村振兴相关政策的需要，是城乡统筹发展的必然之路，符合国家、地方发展规划、政策要求，对创造良好的人居环境、完善农村基础设施配套功能、改善农村人群居住环境、提升农村文明指数、增加农牧民就业机会、促进农牧民致富，推进当地乡村振兴战略的实施、促进当地国民经济持续快速增长具有积极的战略意义，项目的建设是十分必要的。
    有效解决村内人居环境，村容村貌提升改造，带动人351其中脱贫户29人增收致富。</t>
  </si>
  <si>
    <t>比如县夏曲镇布龙村人居环境整治项目</t>
  </si>
  <si>
    <t>夏曲镇布龙村</t>
  </si>
  <si>
    <t xml:space="preserve">    新建加压泵房195.15㎡（其中1#地块、3#地块、4#地块、5#地块、6#地块各39.03㎡），旱厕76.83㎡（其中1#地块、2#地块、4#地块各25.61㎡，内设蹲位6个，3男3女），取水点阳光棚112.64㎡（每个10.24㎡，共11个，其中1#、2#、6#地块各2个，3#、5#地块各1个，4#地块3个），道路长6366.5m（其中1#路2395.18m、2#路249.2m含盖板沟249m、3#路542.57m含盖板沟123m、4#路1147.35m含盖板沟394m、5#路168.5m含盖板沟169m、6#路567.51m含圆管涵6m、7#路1230.65m含盖板沟451m、8#路65.54m含盖板沟66m），入户道路664.44m，电气工程含20kw路灯11盏、30kw路灯52盏，室外附属工程含室外强弱电工程、室外给水工程等，在1#、3#、4#、5#、6#地块各打井2口（井深70m），相关设备及工具购置（给水加压设备10套、生活水箱5套、自洁灭菌仪5套、深井潜水泵10套），以及其他附属设施。
    该项目的建设取得了相关政策的支持，资金来源稳定，符合当地相关政策，建设条件良好，因此项目建设是可行的。
    该项目的建设是积极响应国家乡村振兴战略的有力举措，是推动当地实施乡村振兴建设的具体行动，是加快当地美丽家园建设的有效途径，是带动当地农牧民致富以及促进相关产业发展的需要，符合相关规划的要求，有效补齐农村基础设施短板，改善人居环境，积极发展乡村旅游，建设美丽乡村，项目实施十分必要。
    有效解决村内人居环境，村容村貌提升改造，带动人数96户317人，其中脱贫户31人增收致富。</t>
  </si>
  <si>
    <t>（四）人居环境整治类</t>
  </si>
  <si>
    <t>2023年茶曲乡乌通村人居环境整治项目</t>
  </si>
  <si>
    <t>乌通村</t>
  </si>
  <si>
    <t xml:space="preserve">    新建1#-4#牛舍6177.28㎡（每座1544.32㎡），公厕2座共100.48㎡（每座50.24㎡），道路硬化13970㎡，管网工程1项，相关附属工程及设备购置（垃圾桶19个、垃圾箱6个）等。
    该项目的建设得到相关政策支持，为项目的建设提供了良好的保障，前期相关单位对工程项目本身及周边环境进行了调研，获得基础资料，并通过勘察设计单位进行图纸设计，专家进行审查复核，建设方案合理，资金来源可靠，可保障项目的顺利实施，项目建设完善了乌通村基础设施条件，提高了当地农牧民群众的生产生活质量，促进了乌通村乡村振兴战略的实施，改善了乌通村村容村貌，为当地农牧民群众提供了就业机会，带动当地群众致富，得到当地农牧民群众认可和支持，项目建设是可行的。
    该项目的建设对创造良好的人居环境、完善农村基础设施配套功能、改善农村环境、提升农村文明指数、促进农牧民致富，推进当地乡村振兴战略的实施具有十分重要的意义，项目建设非常必要。
    有效解决村内人居环境，村容村貌提升改造，带动人792其中脱贫户41人增收致富。</t>
  </si>
  <si>
    <t>比如县夏曲镇集中搬迁点附属设施项目</t>
  </si>
  <si>
    <t>建设砌体结构通透式避难墙1206.73M、避难门1座，以及其他附属工程</t>
  </si>
  <si>
    <t>比如县发改委</t>
  </si>
  <si>
    <t>（四）扶贫贷款贴息类</t>
  </si>
  <si>
    <t>比如县2022年户贷利差补贴</t>
  </si>
  <si>
    <t>10个乡镇</t>
  </si>
  <si>
    <t>对10个乡镇脱贫户进行户贷利差补贴</t>
  </si>
  <si>
    <t>2023年技能培训项目</t>
  </si>
  <si>
    <t>县城</t>
  </si>
  <si>
    <t>1、培训工种：水电工，培训人数14人，培训机构：招标形式。补贴标准3300元，共4.62万元。2.培训工种：藏菜厨师，培训人数17人，培训机构：招标形式。补贴标准5500元，共9.35万元。
共31人，2个工种，总涉及资金13.97万元。</t>
  </si>
  <si>
    <t>（六）其他类（含：贷款贴息、跨区域就业补助、帮扶车间补助等）</t>
  </si>
  <si>
    <t>比如县六个月以上务工人员补助资金</t>
  </si>
  <si>
    <t>跨省、市、县务工人员务工补助，涉及人数32人（建档立卡脱贫户31人），补助资金3.87万元，其中跨县设计人数9人，补助资金0.63万元，跨市22人，补助资金2.86万元，跨省1人，补助资金0.375万元。</t>
  </si>
  <si>
    <t>比如县壮大村集体经济项目</t>
  </si>
  <si>
    <t>比如镇、良曲乡</t>
  </si>
  <si>
    <t>对比如镇其达居委会、比如镇尼囊村，良曲乡扎桑村集体经济进行壮大扶持</t>
  </si>
  <si>
    <t>比如县10个乡镇生态岗位对接3082人岗位，实现人均增收3500元。</t>
  </si>
  <si>
    <t>比如县生态环境局</t>
  </si>
  <si>
    <t>六、索县</t>
  </si>
  <si>
    <t>索县</t>
  </si>
  <si>
    <t>嘎木乡产业项目巩固提升工程</t>
  </si>
  <si>
    <t>索县嘎木乡博罗村（4村）乡政府所在地</t>
  </si>
  <si>
    <t>对于原扶贫产业项目改造提升，设备采购及相关附属工程。包括油漆天棚改造工程190.528㎡、石膏板吊顶改造工程233.585㎡、铝合金吊顶改造工程33㎡、门窗工程、室外钢楼梯、屋面彩钢棚673.94㎡、栏杆工程25.25m、水井维修80m、给排水工程、设备购置及相关附属配套工程。</t>
  </si>
  <si>
    <t>索县乡村振兴局</t>
  </si>
  <si>
    <t>县城产业项目附属配套建设项目</t>
  </si>
  <si>
    <t>索县县城317国道边</t>
  </si>
  <si>
    <t>新建2座水厕、路面18372㎡，照明工程61盏、弱点排水工程1442m、雨水工程2895m、污水工程2895m、100KVA箱式变压器2座等；该项目建设期间拟带动当地临时就业40人，该项目建成后，可以进一步提高出租率，带动我县农牧民群众增收致富；</t>
  </si>
  <si>
    <t>索县民族手工产业园</t>
  </si>
  <si>
    <t>民族编织、唐卡制作、皮具加工、陶瓷制作工坊，民族特色产品店。</t>
  </si>
  <si>
    <t>索县民委</t>
  </si>
  <si>
    <t>索县“一乡一社”改造提升项目</t>
  </si>
  <si>
    <t>亚拉镇色热塘</t>
  </si>
  <si>
    <t>糌粑加工厂和服装加工厂防水2181㎡，厂房内、外部硬化4000㎡，；设备采购：电动缝纫机（小号）10台、三相异步电动机（型号Y2 132M—4）一台、断布机1台(YJ—D108)电热蒸汽发生器1台，糌粑托盘15盘等设备。项目建成后预计带动长期就业40人（工资预计2500元/月），分红受益群众涉及嘎美、热瓦、赤多三个乡镇共计656户3516人。</t>
  </si>
  <si>
    <t>索县森珠古牌综合有限责任公司（合作社）扶持项目</t>
  </si>
  <si>
    <t>索县亚拉镇</t>
  </si>
  <si>
    <t>对森珠古古牌索县森珠古牌综合有限责任公司（合作社）进行扶持，购买炒作机械、石磨、除尘器、打包称等设备，本次就业招募一些未就业的大学生、脱贫户和防脱贫监测户，表现优秀的员工续签劳务合同并且培养成公司的主干员工长期录用，具体工资底薪：1500元-3500元每个月，确保每月10号按时发放，稳定员工收入。</t>
  </si>
  <si>
    <t>壮大村集体经济发展项目</t>
  </si>
  <si>
    <t>用于3个村集体经济壮大发展，每个合作社投入70万元，总投资210万元</t>
  </si>
  <si>
    <t>索县农业农村局</t>
  </si>
  <si>
    <t>索县西昌乡热布村道路改造提升工程项目</t>
  </si>
  <si>
    <t>索县热布村（1村）</t>
  </si>
  <si>
    <t>新建道路工程，道路总长2160m，路基土石方5032m³、道路工程（1）6520㎡，道路工程（2）3440㎡、钢波形护栏820m、标志牌2个、涵洞工程49米，照明工程76盏、雨水工程2170m、污水工程2677m，等道路工程及垃圾分类箱等工器具设备购置。</t>
  </si>
  <si>
    <t>索县加勤乡雪村道路工程项目</t>
  </si>
  <si>
    <t>索县雪村</t>
  </si>
  <si>
    <t>新建2条总长度716.5m，路基土石方5721.00m³、新建车行道5680㎡、人行道2829㎡、硬化3150㎡、梯步260㎡，及照明工程、给排水工程、雨水工程、污水工程等。</t>
  </si>
  <si>
    <t>索县江达乡克定村热朗牧场道路改扩建项目</t>
  </si>
  <si>
    <t>索县克定村</t>
  </si>
  <si>
    <t>改扩建路段长3km，宽4m。新建牧场涵洞工程1项波纹管等设施。</t>
  </si>
  <si>
    <t>索县发改委</t>
  </si>
  <si>
    <t>若达乡若达卡村桥梁建设项目</t>
  </si>
  <si>
    <t>若达乡若达村</t>
  </si>
  <si>
    <t>路基工程0.444km，路面工程0.444km,桥梁涵洞工程58m.两座15米长的水泥桥，项目建成后，主要解决赤多乡全乡3000多明干部群众的出行，次要解决若达乡2个村的牧区群众出行和虫草采集期间可使若达乡、亚拉镇部分群众收益。</t>
  </si>
  <si>
    <t>县交通局</t>
  </si>
  <si>
    <t>若达乡索卡卡村桥梁建设</t>
  </si>
  <si>
    <t>若达乡索卡村</t>
  </si>
  <si>
    <t>路基工程0.256km,桥梁涵洞工程20m.一座10米长的水泥桥，项目建成后，平时可使3个村40户380余人收益，虫草采集期间可使若达乡、热瓦乡、亚拉镇1500余人收益，改善农牧民群众的出行问题</t>
  </si>
  <si>
    <t>索县亚拉镇日崩尼老区饮水项目</t>
  </si>
  <si>
    <t>新建管道2000m及道路维修工程。</t>
  </si>
  <si>
    <t>索县嘎木乡博罗村防洪堤项目</t>
  </si>
  <si>
    <t>索县博罗村</t>
  </si>
  <si>
    <t>新建玛擦松多牧场500m、贡桑尼玛牧场350m、嘎布牧场600m防洪堤。</t>
  </si>
  <si>
    <t>索县赤多乡饮水提升工程</t>
  </si>
  <si>
    <t>赤多乡政府</t>
  </si>
  <si>
    <t>本次实施内容为增设机井、清水池、引水管道、水处理站、高位调节蓄水池、分布式集中取水台。采用机井取地下水+自动扬水补水系统+一体化自动水处理站+高位蓄水池+水质水量实时监测+插卡计量取水+乡政府入户、学校入户、卫生院入户、周边居民2个集中取水点+预留二期管道入户的技术路线。新建机井70m，DN110PE管(1.2Mpa)440m，DN63PE管(1.2Mpa)970m，DN50PE管(1.2Mpa)220m，集中取水点3处，闸阀井7座，水处理站3座。总体净化方案：曝气+铁锰过滤+多介质过滤+超滤+反渗透，原水源点为“十三五”期间建设内容，有水质检测报告，水质检测为合格，本次提升工程实施后，还将对原水源和机井水进行水质检测。</t>
  </si>
  <si>
    <t>索县水利局</t>
  </si>
  <si>
    <t>索县农村饮水改扩建工程</t>
  </si>
  <si>
    <t>索县（9各乡、18个点）</t>
  </si>
  <si>
    <t>该工程新建截潜流4座，新建
取水口17座，维修取水口1座，新建蓄水池9座，新建减压池1座，新建沉砂池1座，新建保暖房8座，新建供水点
40座，新建闸阀井9座，新建管道17680m</t>
  </si>
  <si>
    <t>那曲市索县偏远村居272户饮水财政以工代赈项目</t>
  </si>
  <si>
    <t>亚拉镇、若达乡</t>
  </si>
  <si>
    <t>建设17公里饮水管网，解决272户居民饮水问题，因此该项目的实施是很有必要且可行的。荣布镇括罗达村共有650人，无现状供水设施，需新建取水，净水设施，新建管道，索县加勤乡雪村周转房新建给水管道接至楼下，周转房人口约约100人，接现状给水管网。给村民带来了直接的生活改造，在解决了当地的困扰后，也同时为农牧民解决了饮水难题，为广大的农牧民减轻了生活负担。</t>
  </si>
  <si>
    <t>县发改委</t>
  </si>
  <si>
    <t>索县热瓦乡央达村通讯基站建设项目</t>
  </si>
  <si>
    <t>索县热瓦乡央达村</t>
  </si>
  <si>
    <t>新增200AH电池和电杆，新建围栏12米、新增一个交流配电箱，新增一个设备柜，电池保温套1个，新增一台30KVA变压器，无线设备、光缆，电表箱1个，100A空开熔断器1个，项目建成后加快了央达村网络发展，进一步提升了网络服务质量。村民方便了与外界联系，减少了跑路，村民在有什么困难的时候，能够及时与村干部和驻村干部联系</t>
  </si>
  <si>
    <t>索县加勤乡雪村示范村建设项目</t>
  </si>
  <si>
    <t>雪村</t>
  </si>
  <si>
    <t>本项目为索县加勤乡雪村示范村建设项目，项目拟建地址为：索县加勤乡雪村，本次新建水厕3座，单栋建筑面积为32.68㎡、共计面积98.04㎡；本次新建附属用房1座，单栋建筑面积68.75㎡、共计面积68.75㎡；新建提升泵房三座，单栋建筑面积：57.33平方米，共计面积约为171.99平方米；挖方量754.3立方米，填方量1131.4立方米，环境整治工程；村级路工程；总体给排水工程；总体电气工程、以及设备等</t>
  </si>
  <si>
    <t>西昌乡热布村美丽宜居建设项目</t>
  </si>
  <si>
    <t>热布村</t>
  </si>
  <si>
    <t>新建水厕51.91㎡、糌粑初加工房219.28㎡、新建沥青道路454.00㎡、村内道路沿街改造、环境整治等内容。</t>
  </si>
  <si>
    <t>2021、2022年度小额信贷利差补贴项目</t>
  </si>
  <si>
    <t>小额信贷到户贷款利差补贴</t>
  </si>
  <si>
    <t>县农业农村局</t>
  </si>
  <si>
    <t>跨区域就业路费和求职创业补贴项目</t>
  </si>
  <si>
    <t>各乡镇</t>
  </si>
  <si>
    <t>解决140个脱贫人口或监测对象跨县、跨地市、跨省有组织劳务输出、且年度就业时间累计达到六个月以上求职创业补贴。其中跨县45人每人700补助、共计31500元、跨市93人、每人1300元补助共计120900元，跨省2人、每人3750元、共计7400元。</t>
  </si>
  <si>
    <t>在全县范围内对接7452人上岗，实现人年均增收3500元。</t>
  </si>
  <si>
    <t>那曲市生态环境局索县分局</t>
  </si>
  <si>
    <t>七、巴青县</t>
  </si>
  <si>
    <t>巴青县</t>
  </si>
  <si>
    <t>巴青县畜产品加工基础配套设施建设项目</t>
  </si>
  <si>
    <t>巴青县城</t>
  </si>
  <si>
    <t>主要建设内容包括室外硬化5385. 28平方米、道路缘石 954. 92米、围墙（有基础）256. 18米、围墙（无基础）177. 9米、（挡土墙、疏导渠）177. 9米、沉砂池4个、防盗铁丝网434. 08米、护坡482. 81平方米、雨水管网645. 62米，拆除原有网围栏434. 08米等。</t>
  </si>
  <si>
    <t>巴青县经信局</t>
  </si>
  <si>
    <t>巴青县摩托车销售修理中心建设项目</t>
  </si>
  <si>
    <t>建设561.35平方米修理店铺及销售门面。</t>
  </si>
  <si>
    <t>巴青县乡村振兴局</t>
  </si>
  <si>
    <t>拉西镇珠确达村集体经济发展养殖类项目（村级合作社）</t>
  </si>
  <si>
    <t>拉西镇</t>
  </si>
  <si>
    <t>巴青县农业农村局</t>
  </si>
  <si>
    <t>杂色镇许秀达村集体经济发展温泉扩建和糌粑加工项目（村级合作社）</t>
  </si>
  <si>
    <t>许秀达村</t>
  </si>
  <si>
    <t>拉西镇察定康村集体经济发展温泉扩建项目（村级合作社）</t>
  </si>
  <si>
    <t>察定康村</t>
  </si>
  <si>
    <t>巴青乡尤庆村集体经济发展服务类项目（村级合作社）</t>
  </si>
  <si>
    <t>龙庆村</t>
  </si>
  <si>
    <t>阿秀乡1村防洪堤工程</t>
  </si>
  <si>
    <t>阿秀乡1村</t>
  </si>
  <si>
    <t>新建防洪堤总长为823m，采用混凝土重力式结构，新建排洪渠61m，本工程新建农道桥1座，新建人行桥1座，新建下河梯步一座。</t>
  </si>
  <si>
    <t>巴青县水利局</t>
  </si>
  <si>
    <t>巴青县雅安镇嘎贡沟防洪治理工程</t>
  </si>
  <si>
    <t>雅安镇5、6、7、9村</t>
  </si>
  <si>
    <t>本工程新建防洪堤1036m，其中左岸新建堤防747m右岸新建堤防289m，均采用混凝土重力式结构，该工程新建农道桥1座，新建人行桥2座，新建拦沙崁5处共计63m，新建下河梯步一座。</t>
  </si>
  <si>
    <t>热赤雄村至民政抗灾点道路项目</t>
  </si>
  <si>
    <t>热赤雄村</t>
  </si>
  <si>
    <t>全线建设水泥混凝土硬化路面全长2.228km。新建涵洞5道，新建1×13米预应力混凝土空心桥一座。</t>
  </si>
  <si>
    <t>巴青县交通运输局</t>
  </si>
  <si>
    <t>拉西镇顿次卡村危桥改建项目</t>
  </si>
  <si>
    <t>顿次卡11村</t>
  </si>
  <si>
    <t>新建一座 1×13 米预应力混凝土空心
板，桥梁全长 21.02 米，路线全长 131 米。</t>
  </si>
  <si>
    <t>巴青县杂色镇吾松松多村牧场公路维修项目</t>
  </si>
  <si>
    <t>吾松松多村</t>
  </si>
  <si>
    <t>修缮4.5千米砂石道路及其配套附属工程。</t>
  </si>
  <si>
    <t>巴青县发改委</t>
  </si>
  <si>
    <t>巴青县巴青乡吉仲卡村夏季牧场道路工程</t>
  </si>
  <si>
    <t>吉忠卡村</t>
  </si>
  <si>
    <t>修缮6千米砂石道路及配套附属工程</t>
  </si>
  <si>
    <t>巴青县巴青乡尤庆村道路维修项目</t>
  </si>
  <si>
    <t>巴青乡1村</t>
  </si>
  <si>
    <t>维修道路1.1公里水泥硬化路，路面厚22cm、6座钢筋混凝土盖板涵（34.5m）及交通工程及沿线设施等。</t>
  </si>
  <si>
    <t>巴青县巴青乡曲丹卡村道路维修项目</t>
  </si>
  <si>
    <t>巴青乡3村</t>
  </si>
  <si>
    <t>维修道路1公里水泥硬化路，路面厚22cm、1-1m钢波纹管涵（3道）21.5m，钢筋混凝土暗板涵1-4*2m（3道）及交通工程及沿线设施等。</t>
  </si>
  <si>
    <t>巴青县杂色镇改玛塘居委会美丽宜居整村推进建设项目</t>
  </si>
  <si>
    <t>杂色镇改玛塘居委会</t>
  </si>
  <si>
    <t>1.新建村内新建四级沥青路300米。2.新建村级道路排水沟300米。3.新建给排水管网12公里，取水房9处，污水处理站1处。3.新建公厕4处（单个面积84.52平方米）。4.新建产业提升项目2598.45平方米。5.路灯200盏。6.新建应急避难场所1500平方米。7.村容村貌提升工程。</t>
  </si>
  <si>
    <t>巴青县杂色镇拉普玛塘（18）村示范村建设项目</t>
  </si>
  <si>
    <t>拉普玛塘（18）村</t>
  </si>
  <si>
    <t>1、3公里硬化路。2、农村饮水入户工程（修建6千米给水管网）。3、河道整洁1.5公里及防洪堤坝建设。4、村容村貌提升。5、新建86平方米公厕。</t>
  </si>
  <si>
    <t>（五）人居环境整治类</t>
  </si>
  <si>
    <t>巴青县偏远乡村生活垃圾环保处理试点项目</t>
  </si>
  <si>
    <t>江绵乡坡荣塘8村</t>
  </si>
  <si>
    <t>垃圾处理设备棚68.44㎡，垃圾收集池41.21㎡及附属设施。配套低温生活垃圾处理设备1套、小型垃圾清运车6辆、垃圾分类收集桶50个、垃圾清扫工具（扫帚、铁锹、垃圾清运架子车等）。</t>
  </si>
  <si>
    <t>（六）农牧民技能培训类</t>
  </si>
  <si>
    <t>农牧民技能培训</t>
  </si>
  <si>
    <t>巴青县十个乡镇</t>
  </si>
  <si>
    <t>计划开展570人技能培训，其中：中式烹调162人培训45天、挖掘机操作6人培训60天、摩托车维修84人培训30天、奶制品加工43人培训45天。</t>
  </si>
  <si>
    <t>人社局</t>
  </si>
  <si>
    <t>（七）其他类（含：贷款贴息、跨区域就业补助、帮扶车间补助等）</t>
  </si>
  <si>
    <t>小额信贷</t>
  </si>
  <si>
    <t>巴青县脱贫户贷款贴息利差补贴</t>
  </si>
  <si>
    <t>巴青县2022年7月-2023年6月脱贫人口外出务工半年以上补助资金</t>
  </si>
  <si>
    <t>计划发放12名脱贫群众外出务路费和求职补贴。</t>
  </si>
  <si>
    <t>（八）生态岗位</t>
  </si>
  <si>
    <t>生态岗位</t>
  </si>
  <si>
    <t>巴青县（156个行政村居）</t>
  </si>
  <si>
    <t>计划为5406名生态岗位人员兑现岗位补助资金，实现年人均增收3500元</t>
  </si>
  <si>
    <t>那曲市生态环局巴青县分局</t>
  </si>
  <si>
    <t>八、班戈县</t>
  </si>
  <si>
    <t>班戈县</t>
  </si>
  <si>
    <t>北拉镇拉庆多村集体
畜产品风干肉厂项目</t>
  </si>
  <si>
    <t>拉庆多村</t>
  </si>
  <si>
    <t>一栋风干肉车间及室外附属工程，建筑面积204.82平方米，建筑高度3.75米</t>
  </si>
  <si>
    <t>班戈县农业农村局</t>
  </si>
  <si>
    <t>青龙乡亚帕牦牛购置项目</t>
  </si>
  <si>
    <t>阿雄村、巴嘎村</t>
  </si>
  <si>
    <t>购置亚帕牦牛300头</t>
  </si>
  <si>
    <t>马前乡色瓦绵羊
风干肉厂</t>
  </si>
  <si>
    <t>马前乡贡曲村</t>
  </si>
  <si>
    <t>新建风干肉厂404.08平方米，附属工程含硬化地面552.00平方米、围墙65.5米、及设备工器具购置等。</t>
  </si>
  <si>
    <t>普保镇热前村
风干肉厂</t>
  </si>
  <si>
    <t>普保镇热前村</t>
  </si>
  <si>
    <t>总建筑面积为414.64平方米，主要为新建一座约415平方米的风干肉房及附属，购买一辆冷藏车及相关设备。</t>
  </si>
  <si>
    <t>保吉乡巩固合作社发展项目</t>
  </si>
  <si>
    <t>保吉乡加日村</t>
  </si>
  <si>
    <t>购置牛奶分离机134个；割草机134个，</t>
  </si>
  <si>
    <t>班戈县色瓦绵羊棚圈建设项目</t>
  </si>
  <si>
    <t>班戈县10个村居</t>
  </si>
  <si>
    <t>为合作社新建色瓦绵羊棚圈座10座，分十个点，每座500㎡</t>
  </si>
  <si>
    <t>班戈县扶持发展新型农村集体经济项目</t>
  </si>
  <si>
    <t>班戈县德庆镇那高查居委会、尼玛乡赛龙村、北拉镇恰列村、普保镇杰布多居委会</t>
  </si>
  <si>
    <t>班戈县德庆镇那高查居委会2023年村集体扶持资金购买牲畜及设备项目资金70万；班戈县尼玛乡赛龙村2023年集体经济扶持资金购买牲畜项目70万；班戈县北拉镇恰列村2023年集体经济扶持资金购买牲畜项目70万；班戈县普保镇杰布多居委会2023年中央扶持村集体经济扶持资金购买牛羊肉项目资金70万；</t>
  </si>
  <si>
    <t>班戈县组织部</t>
  </si>
  <si>
    <t>班戈县北拉镇惠民新村</t>
  </si>
  <si>
    <t>北拉镇惠民新村牲畜采购项目</t>
  </si>
  <si>
    <t>北拉镇惠民新村</t>
  </si>
  <si>
    <t>购买4-7岁牦牛200头</t>
  </si>
  <si>
    <t>班戈县乡村振兴局</t>
  </si>
  <si>
    <t>佳琼镇多尔查居委会巩固提升项目</t>
  </si>
  <si>
    <t>佳琼镇多尔查居委会</t>
  </si>
  <si>
    <t>输配水主管网6354米、取水口1座，网围栏500米，蓄水池2座，闸阀井44座;居委会给水及污水管网：雨水边沟1354米，围墙破除及恢复40米，以及给水和排水管网工程;人居环境整治：公共浴室477.45平方米、旱厕每座33.77平方米，2座共67.54平方米，取水房每座11.07平方米，10座共110.70平方米，垃圾收集点每座61.2平方米，10座共612平方米，墙面粉刷3610.5平方米，休息亭3座共27平方米，道路硬化9841.59平方米，透水砖铺装3991.39平方米，路缘石3225.01米，居住区围墙840.9米，片石围墙64米，社区大门1座，碎拼大理石地面1740.64平方米，卵石铺装200.67平方米，撒草籽1398.87平方米，以及给排水、电气工程;乡村产业类：风干牛肉房373.05平方米，1#畜产品集中销售房840.28平方米，2#畜产品集中销售房840.28平方米，3#畜产品集中销售房479.99平方米，4#畜产品集中销售房479.99平方米，混凝土地面硬化1122.44平方米，路缘石503.5米，透水砖铺装746.74平方米，以及总体给排水、电气工程;一站式社区综合服务设施：建筑面积242.46平方米。</t>
  </si>
  <si>
    <t>保吉乡加日村巩固提升项目</t>
  </si>
  <si>
    <t>安装204处太阳能路灯；新建垃圾收集点9座（每座60平方米）；购置垃圾清运车2辆；购置分类垃圾桶144个；新建大厕所10座（11.4平方米）；新建小厕所：4座（5.25平方米）；新建双面旱厕1座59.83平方米；新建单面旱厕3座，每座49.92平方米；道路硬化16000平方米；新建人行道铺装5000平方米；合作社畜产品加工销售房1000平方米；改造街道两边线路、线杆；村标识牌；道路指示牌；新建自来水站1座；新建污水处理站1座；新建给排水主管网1项。</t>
  </si>
  <si>
    <t>班戈县乡村振兴局   班戈县民族宗教局</t>
  </si>
  <si>
    <t>德庆镇那高查居委会巩固提升项目</t>
  </si>
  <si>
    <t>德庆镇那高查居委会</t>
  </si>
  <si>
    <t>硬化道路：14868.95平方米；风干肉房313.63平方米及附属工程；给排水到户工程；新建污水处理站1座；新建旱厕16座（每座14平方米）；新建垃圾收集点：11座（每座60平方米）；采购压缩式垃圾车1辆；安装路灯130盏；合作社畜产品加工销售房（2400平方米）。</t>
  </si>
  <si>
    <t>（三）培训类</t>
  </si>
  <si>
    <t>农牧民技能培训项目</t>
  </si>
  <si>
    <t>第一批培训为保安、汽车维修、装载机操作；第二批培训为送技能下乡基础缝纫工（德庆镇）、中式烹饪（尼玛乡）；第三批培训为藏式厨师（培训资金超过15万以上需要招投标）、电工维修（培训资金超过15万以上需要招投标）。</t>
  </si>
  <si>
    <t>班戈县人社局</t>
  </si>
  <si>
    <t>班戈县脱贫人口跨区域就业路费和求职创业补贴项目</t>
  </si>
  <si>
    <t>跨县78人补贴：54600元；跨市816人补贴：1060800元；跨省12人补贴：45000元；合计：906人兑现跨区域就业路费和求职创业补贴1160400元。</t>
  </si>
  <si>
    <t>班戈县域</t>
  </si>
  <si>
    <t>班戈县生态岗位对接12058人岗位，实现人均增收3500元。</t>
  </si>
  <si>
    <t>班戈县生态环境局</t>
  </si>
  <si>
    <t>九、申扎县</t>
  </si>
  <si>
    <t>申扎县</t>
  </si>
  <si>
    <t>村级合作组织提升项目</t>
  </si>
  <si>
    <t>申扎镇4村</t>
  </si>
  <si>
    <t>根据合作社发展需求及畜群结构调整实际，采购3岁种羊350只，3岁基础适龄母羊3119只。</t>
  </si>
  <si>
    <t>申扎县农业农村局</t>
  </si>
  <si>
    <t>申扎镇5村</t>
  </si>
  <si>
    <t>根据合作社发展需求及畜群结构调整实际，采购3岁种羊370只，3岁基础适龄母羊3233只。</t>
  </si>
  <si>
    <t>下过乡1村</t>
  </si>
  <si>
    <t>根据合作社发展需求及畜群结构调整实际，采购3岁种羊330只，3岁基础适龄母羊3242只。</t>
  </si>
  <si>
    <t>下过乡2村</t>
  </si>
  <si>
    <t>马跃乡1村</t>
  </si>
  <si>
    <t>根据合作社发展需求及畜群结构调整实际，采购3岁种羊320只，3岁基础适龄母羊3057只。</t>
  </si>
  <si>
    <t>马跃乡2村</t>
  </si>
  <si>
    <t>根据合作社发展需求及畜群结构调整实际，采购3岁种羊300只，3岁基础适龄母羊2904只。</t>
  </si>
  <si>
    <t>马跃乡3村</t>
  </si>
  <si>
    <t>根据合作社发展需求及畜群结构调整实际，采购3岁种羊310只，3岁基础适龄母羊3033只。</t>
  </si>
  <si>
    <t>马跃乡4村</t>
  </si>
  <si>
    <t>根据合作社发展需求及畜群结构调整实际，采购3岁种羊350只，3岁基础适龄母羊3166只。</t>
  </si>
  <si>
    <t>马跃乡6村</t>
  </si>
  <si>
    <t>卡乡4村</t>
  </si>
  <si>
    <t>根据合作社发展需求及畜群结构调整实际，采购3岁种羊300只，3岁基础适龄母羊2428只。</t>
  </si>
  <si>
    <t>卡乡5村</t>
  </si>
  <si>
    <t>买巴乡1村</t>
  </si>
  <si>
    <t>根据合作社发展需求及畜群结构调整实际，采购3岁种羊150只，3岁基础适龄母羊3214只。</t>
  </si>
  <si>
    <t>买巴乡3村</t>
  </si>
  <si>
    <t>塔尔玛乡7村</t>
  </si>
  <si>
    <t>塔尔玛乡11村</t>
  </si>
  <si>
    <t>根据合作社发展需求及畜群结构调整实际，采购3岁种羊90只，3岁基础适龄母羊2347只。</t>
  </si>
  <si>
    <t>雄梅镇1村</t>
  </si>
  <si>
    <t>根据合作社发展需求及畜群结构调整实际，采购3岁种羊90只，3岁基础适龄母羊2442只。</t>
  </si>
  <si>
    <t>雄梅镇2村</t>
  </si>
  <si>
    <t>根据合作社发展需求及畜群结构调整实际，采购3岁种羊100只，3岁基础适龄母羊2619只。</t>
  </si>
  <si>
    <t>组织部壮大村集体经济发展项目</t>
  </si>
  <si>
    <t>购买一台装载机价值约42万元的用于促进村集体经济发展；开一家村集体商店投资约13万元，购买江陵货车一个价值约15万元主要用于进货；共计70万元。</t>
  </si>
  <si>
    <t>申扎县卡乡5村瓦洛放牧点道路项目</t>
  </si>
  <si>
    <t>卡乡5村瓦洛放牧点</t>
  </si>
  <si>
    <t>全长2.96公里，四级砂石路主要工程量包含挖填方、涵洞3道、路基路面，一座15米的钢架桥</t>
  </si>
  <si>
    <t>申扎县发改委</t>
  </si>
  <si>
    <t>卡乡曲松普村道路提升工程项目</t>
  </si>
  <si>
    <t>申扎县卡乡曲松普村</t>
  </si>
  <si>
    <t>路线总长15公里，路基宽度:4.5m，路面宽度:3.5m，15cm厚碎石土路面，本项目采用四级公路标准设计，设计速度：15 公里/小时。</t>
  </si>
  <si>
    <t>申扎县交通局</t>
  </si>
  <si>
    <t>申扎县夏拉片区产业路下过乡扎热罗玛村至卡乡德朗村道路提升工程</t>
  </si>
  <si>
    <t>卡乡德朗村</t>
  </si>
  <si>
    <t xml:space="preserve">
（1）主线总长9.586公里，路基宽度4.5m，按四级公路设计，10cm厚砂石路面，无桥梁。
（2）支线路线全长 6.426公里，起点位于主线K2+793处，路基宽度4.5m，按四级公路设计，10cm厚砂石路面，支线设置ZB200型贝雷式钢架桥 1 座。支线保通桥：设 1 座 ZB200 型钢架桥，0.67（三排单层钢桁架）+4.2（机动车道）+0.67（三排单层钢桁架）=5.54m；桥梁中心桩号为K0+119，桥梁全长16.62m,，孔径为1-9.144m，上部构造采用ZB200型贝雷式钢架，下部构造桥台采用U型桥台，扩大基础。 </t>
  </si>
  <si>
    <t>申扎县夏拉片区产业路卡乡上仓贡玛村道路提升工程</t>
  </si>
  <si>
    <t>卡乡上仓贡玛村</t>
  </si>
  <si>
    <t>路线总长16.015888公里，路基宽度4.5m，按四级公路设计，10cm厚砂石路面。（本项目含一处保通点，位于主线K14+576处右侧，全程约3Km,保通点起点处涉及一座保通钢架桥。）
保通桥一座：设1座ZB200型钢架桥，0.67（三排单层钢桁架）+4.2（机动车道）+0.67（三排单层钢桁架）=5.54m；桥梁中心桩号为K0+248.5，桥梁全长37.9m，孔径为 1-27.432m，上部构造采用 ZB200 型贝雷式钢架，下部构造桥台采用 U 型桥台，扩大基础。可行性：申扎县夏拉片区产业路卡乡上仓贡玛村道路提升工程是申扎县经济产业道路重要组成部分，该项目的建设能进一步完善申扎县的基础设施建设，提升基础设施功能，覆盖受益 74户 300 人，项目的建设对申扎县未来经济发展具有重要的意义。
必要性：本项目原有道路长度约 12Km,现状为自然道路，大部分原有道路崎岖不平，宽度仅 1.5-2.5m，无任何相关排水、防护设施，平面无任何指标，基本无参考利用价值。不能满足牧民放牧出行要求并且严重影响道路的交通使用功能及沿线牧民的生产生活，急需升级改建。 
社会效益：项目建成能够有效提升牧民群众出行便捷，带动本地经济发展，从而实现经济、生活等领域的高质量发展。
环境效益：该项目实施后能够有效杜绝车辆在牧区上乱驶现象，同时能够提升当地水资源管理的正规化，从而做到公路建设项目体系和生态体系可持续发展。</t>
  </si>
  <si>
    <t>申扎县夏拉片区产业路下过乡扎热罗玛村道路提升工程</t>
  </si>
  <si>
    <t>下过乡扎热罗玛村</t>
  </si>
  <si>
    <t>路线总长15.110725公里，路基宽度4.5m，按四级公路设计，10cm厚砂石路面。本项目共设 3 座 ZB200 型钢架桥，其中 2 座中桥，1 座小桥。（本项目两处保通点（拟建项两处保通点位于那曲市申扎县境内，起点顺接主线K15处，保通点长度分别为约3公里及4公里）
1 号中桥：中心桩号为K3+918.8，桥梁全长29.804m，孔径为 1-21.336m；
2 号中桥：中心桩号为K5+642，桥梁全长29.804m，孔径为 1-21.336m；
小桥：中心桩号为 K10+469.5,桥梁全长 26.756m,孔径为 1-18.288m。
3 座桥梁上部构造均采用 ZB200 型贝雷式钢架，0.67（三排单层钢桁架）+4.2（机动车道）+0.67（三排单层钢桁架）=5.54m；下部构造桥台均采用 U 型桥台，扩大基础。可行性：申扎县夏拉片区产业路下过乡扎热罗玛村道路提升工程是申扎县经济产业道路重要组成部分，该项目的建设能进一步完善申扎县的基础设施建设，提升基础设施功能，覆盖受益102 户 449 人。项目的建设对申扎县未来经济发展具有重要的意义。
必要性：本项目无原有道路,沿线缺少各类排水、防护设施，不能满足牧民放牧出行及沿线牧民的生产生活，急需升级改建。 
社会效益：项目建成能够有效提升牧民群众出行便捷，带动本地经济发展，从而实现经济、生活等领域的高质量发展。
环境效益：该项目实施后能够有效杜绝车辆在牧区上乱驶现象，同时能够提升当地水资源管理的正规化，从而做到公路建设项目体系和生态体系可持续发展。</t>
  </si>
  <si>
    <t>农村安全饮水提升工程</t>
  </si>
  <si>
    <t>申扎县8个乡镇</t>
  </si>
  <si>
    <t>申扎县8个乡镇农村安全饮水维修养护158口水井（建设内容：维修井房、保暖技术改造、配备供电系统、水泵等设备及配套设施。）</t>
  </si>
  <si>
    <t>申扎县水利局</t>
  </si>
  <si>
    <t>下过乡那宗村示范村建设项目</t>
  </si>
  <si>
    <t>那宗3村</t>
  </si>
  <si>
    <t>原有住房提升改造47户，共4292.73平方米，防抗灾储备库788.8平方米，羊棚圈提质改造2144平方米，公共浴室218.86平方米，生态卫生厕所2座51.2平方米；道路工程15916.97平方米，排水沟3918.47米，撒草籽5165.71平方米和总体给排水、总体电器等工程。</t>
  </si>
  <si>
    <t>申扎县乡村振兴局、申扎县住建局、申扎县统战部</t>
  </si>
  <si>
    <t>马跃乡门唐村示范村建设项目</t>
  </si>
  <si>
    <t>门唐1村</t>
  </si>
  <si>
    <t>项目建设内容：原有住房提升改造71户，共5559.90㎡，公共服务配套建筑面积2575.39㎡。蔬菜大棚维修。加压泵房建筑面积37.26㎡，生态卫生厕所2座51.20㎡，公共浴室建筑面积218.86㎡，羊圈棚建筑面积536.00㎡，牛圈棚建筑面积536.00㎡；配套道路工程及道路边沟等附属设施。2：项目建设的可行性：一是该项目建设得到政府和政策的大力支持；二是项目地具备该工程所需的各种物资、设备供应充足，能够满足项目建设的技术、物资、人员等方面的需求，完全可以保证项目的开发建设。施工所需的水、电、排水、通讯等问题依托门唐村现有设施，满足项目施工建设的所有需要。三是该项目资金来源为2023年中央财政乡村振兴补助资金，资金来源稳定。3.项目建设的必要性：一是该项目建设是响应了党的二十大“全面推进乡村振兴”的要求。二是该项目建设是促进区域协调发展的需要。三是该项目建设是提升乡村品位，打造现代宜居乡村的需要。四是该项目建设是完善乡村基础设施的需要。4.效益分析：1.申扎县是藏北纯牧业区，县委政府对牲畜产业高度重视，把牛、羊饲养业作为促进农业结构战略性调整的突破口和切入点来抓，结合整村推进等项目的实施，鼓励扶持和发展农村专业合作社，使其在产、加、销方面发挥更大的作用。带动了畜牧业的全面发展，促进了地方农业产业结构的调整。2.该项目的实施，是新农村建设工作的重要措施，是提升公共服务基础设施的有效途径，有助于提高公共服务水平，有助于提升整村环境风貌，是促进全县经济和社会全面、协调、可持续发展，维护社会稳定，建设和谐社会的有力措施。3.该项目的建设从根本上解决了申扎县马跃乡门唐村乡村环境公共服务问题，而且能在短期内改变农民的生存环境，提高公共服务水平。同时通过该项目可以带动和开展科普工作，使群众的素质不断得到提高，增强农业发展后劲，增进民族团结、社会稳定，促进项目区的建设。4.项目采取与新农村建设、旅游发展、附属设施等几方面相结合，社会效益十分显著。</t>
  </si>
  <si>
    <t>申扎县买巴乡东热村巩固提升项目</t>
  </si>
  <si>
    <t>买巴乡东热村</t>
  </si>
  <si>
    <t>一、项目建设内容：新建旱厕、新建圈舍、圈舍院子、物资储备库、水泵房、附属工程等的建设，并对相关设备进行购置。其中，新建旱厕129.44m2；新建圈舍362.40m2；圈舍院子3座；物资储备库297.99m2；水泵房140.40m2；附属工程包括砂石路403.05㎡、太阳能路灯工程80盏、道路提升整治8750.60㎡、室外电气工程1项、室外给排水工程1项、原有水泥地面拆除及外运6892.15㎡、硬化工程647.54㎡、砂石路改造（涵洞建设）20个、篮球场围栏92.80m、设备购置包括中区变频给水设备2套、生活水箱1套、消毒设备2套、在线监测管控平台1套、250kVA箱变1套、污水处理设备1套；原有民房改造（40户）3040㎡等附属工程。二、1.全力保障基本生活条件：到 2020 年基本完成现有危房改造任务，继续推进农村饮水安全工程，实施村内道路硬化工程。 
2.大力开展村庄环境整治：加快农村环境综合整治，推进农村清洁工程的基础上建设生产高效生态宜居、生活美好、人文和谐的美丽乡村。 
3.稳步推进宜居乡村建设：在综合环境得到整治的基础上，保护和修复自然景观和田园景观，尤其要注重以乡村自然人文景观，建立健全历史文化名村、传统村落和民居保护和监管机制。三、项目实施的必要性：1.该项目建设符合国家、地区政策的要求。
2.该项目的建设是巩固扶贫效果、促进乡村振兴的需要。
3.该项目的建设有利于实现社会长治久安和民族团结。四、项目的实施能够有力的改变当地区域的生活、生产条件，使其彻底摆脱贫困，充分体现了党和国家的乡村振兴政策，充分体现了社会主义制度的优越性。项目实施后，能有效地改善农牧民生活环境，帮助农牧民致富。项目的实施促进农牧民转变观念，提高素质，增强自身发展能力。</t>
  </si>
  <si>
    <t>申扎县乡村振兴局、申扎县住建局</t>
  </si>
  <si>
    <t>申扎县马跃乡泽典村乡村振兴示范村项目</t>
  </si>
  <si>
    <t>马跃乡泽典村</t>
  </si>
  <si>
    <t>项目建设内容：一、新建旱厕、新建圈舍、圈舍院子、外立面及内部改造、新建浴室、绵羊育肥中心、新建仓库、水箱间、附属工程等的建设，并对相关设备进行购置。其中，新建旱厕97.08m2；新建圈舍483.20m2；圈舍院子4座；改造1440.00m2；新建浴室70.40m2；绵羊育肥中心包括绵羊育肥棚624.18㎡、工具间554.4㎡、管理、消毒、贮藏、防疫室111.94m2、旱厕32.36m2、绵羊育肥中心附属；新建仓库297.99m2；水箱间140.40m2；附属工程包括砂石路1165.92m2、道路提升4095.00㎡、室外电气工程1项、室外给排水工程1项、打井80.00m、新建挡土墙186.93m、土石方工程1项、硬化工程573.13m2、设备购置包括中区变频给水设备2套、生活水箱1套、消毒设备2套、在线监测管控平台1套、125kVA箱变1套、污水处理设备1套等附属工程。二、1.全力保障基本生活条件：到 2020 年基本完成现有危房改造任务，继续推进农村饮水安全工程，实施村内道路硬化工程。 
2.大力开展村庄环境整治：加快农村环境综合整治，推进农村清洁工程的基础上建设生产高效生态宜居、生活美好、人文和谐的美丽乡村。 
3.稳步推进宜居乡村建设：在综合环境得到整治的基础上，保护和修复自然景观和田园景观，尤其要注重以乡村自然人文景观，建立健全历史文化名村、传统村落和民居保护和监管机制。三、项目实施的必要性：1.该项目建设符合国家、地区政策的要求。
2.该项目的建设是巩固扶贫效果、促进乡村振兴的需要。
3.该项目的建设有利于实现社会长治久安和民族团结。四、项目的实施能够有力的改变当地区域的生活、生产条件，使其彻底摆脱贫困，充分体现了党和国家的乡村振兴政策，充分体现了社会主义制度的优越性。项目实施后，能有效地改善农牧民生活环境，帮助农牧民致富。项目的实施促进农牧民转变观念，提高素质，增强自身发展能力。</t>
  </si>
  <si>
    <t>申扎县巴扎乡色尼示范引领村建设项目</t>
  </si>
  <si>
    <t>巴扎乡色尼村</t>
  </si>
  <si>
    <t>项目建设内容：一、（一）1.专业合作社生产功能房646.22㎡；2.养殖基地1595.85㎡；3.新建浴室194.49㎡；4.新建储备库788.8㎡；5.新建仓库155.68㎡；6.牛棚圈提质改造；7.羊棚圈提质改造；8.生态卫生厕所179.2㎡；9.新建垃圾池500㎡；10.村容村貌整治工程：停车位混凝土铺装1206㎡；篮球场地面753.5㎡；硬质铺装2037.35㎡；宣传栏6个；防腐木坐凳9个；建设警示牌1个；土石方工程1项；混凝土道路13349㎡；波形梁护栏1307㎡；道路边坡防护1106㎡；11.供水工程：综合房46.47㎡，取水房30㎡，清水池1座，供水管网工程；道路排水工程1项，室外强电工程1项，太阳能路灯160盏，风貌保留及升级改造1200㎡，3处羊棚圈进场碎石道路1050㎡，浴室采暖194.49㎡，温室改造1项，公厕及运动场周边硬化633.18㎡，养殖基地外界点1100米，育肥基地生产棚区库房（繁育基地）牛鹏娟体制改造地块附属工程1项。（二）设备及工器具购置：1.垃圾桶10个；2.3.5m³的垃圾箱2套；3.钩臂式垃圾车1辆；4.体育及建设设施1项；5.400KVA箱变1套；6.太阳能热水器5套；7.供水工程设备2套；8.变频加压泵1套；9.加药系统1套；10.一体化净水设备1套；11.消防水池1座；12.生活水箱1座；13.80KVA箱变1套。二、可行性：目前，巴扎乡牧区的发展，仍存在着基础薄弱、牧业商品生产发展缓慢，与城市相比，巴扎乡的农村发展缺乏科学规划指导，基础设施建设缺乏资金，导致基础设施薄弱，远远落后于城市建设发展水平。党的十九大作出中国特色社会主义进入新时代的科学论断，提出实施乡村振兴战略的重大历史任务，在我国“三农”发展进程中具有划时代的里程碑意义，切实抓住历史机遇，增强责任感、使命感、紧迫感，把乡村振兴战略实施好。三、必要性：1.项目的建设符合党的二十大“实施乡村振兴战略”的要求。
2.项目建设是深化固边稳藏，实现国家全面稳定的需要。
3.项目建设是提升乡村品位，打造现代宜居乡村的需要。
4.项目的建设是完善乡村基础设施的需要。四、1.项目的实施能够有力的改变区域的生活、生产条件，使其彻底摆脱贫困，充分体现了党和国家的扶贫开发政策，充分体现了社会主义制度的优越性。项目是关心群众生活的德政工程和民心工程，具有显著的社会、生态、经济效益。2.项目实施后，能有效地改善农牧民生活环境，帮助农牧民脱贫致富。根本上改善了他们基本生产、生活条件，为其彻底摆脱贫困奠定了基础。项目的实施促进农牧民转变观念，提高素质，增强自身发展能力。</t>
  </si>
  <si>
    <t>申扎县卡乡德朗示范引领村建设项目</t>
  </si>
  <si>
    <t>一.建设内容：育肥基地394.41平方米;生产区棚圈、库房338.75平方米;浴室194.49平方米;农畜产品加工部265.04平方米;购置母畜150头，村内道路提升改造12476.33平米太阳能路灯170盏;新建厕所3间，每座面积37.12平方米等附属设施。二、项目建设的可行性：卡乡牧区的发展，仍存在着基础薄弱、牧业商品生产发展缓慢、农村环境脏、乱、差等问题，与城市相比，卡乡的农村发展缺乏科学规划指导，基础设施建设缺乏资金，导致基础设施薄弱，远远落后于城市建设发展水平，尤其是农牧区路面破损、排污不畅、垃圾无法处理、等问题非常突出，亟需整治。党的十九大作出中国特色社会主义进入新时代的科学论断，提出实施乡村振兴战略的重大历史任务，在我国“三农”发展进程中具有划时代的里程碑意义，切实抓住历史机遇，增强责任感、使命感、紧迫感，把乡村振兴战略实施好。三、项目建设的必要性：三、必要性：1.项目的建设符合党的二十大“实施乡村振兴战略”的要求。
2.项目建设是深化固边稳藏，实现国家全面稳定的需要。
3.项目建设是提升乡村品位，打造现代宜居乡村的需要。
4.项目的建设是完善乡村基础设施的需要。四、1.项目的实施能够有力的改变区域的生活、生产条件，使其彻底摆脱贫困，充分体现了党和国家的扶贫开发政策，充分体现了社会主义制度的优越性。项目是关心群众生活的德政工程和民心工程，具有显著的社会、生态、经济效益。2.项目实施后，能有效地改善农牧民生活环境，帮助农牧民脱贫致富。根本上改善了他们基本生产、生活条件，为其彻底摆脱贫困奠定了基础。项目的实施促进农牧民转变观念，提高素质，增强自身发展能力。</t>
  </si>
  <si>
    <t>（四）培训类</t>
  </si>
  <si>
    <t>农牧民技能培训补助资金</t>
  </si>
  <si>
    <t>共计培训118人，投资49.61万元，涉及三个方面培训工种，分别是创业培训75人，补贴标准4400元/人，共10天，33万元；藏菜厨师培训11人，补贴标准5500元/人，共45天，6.05万元；保安培训32人，补贴标准3300元/人，共30天，10.56万元。</t>
  </si>
  <si>
    <t>申扎县人社局</t>
  </si>
  <si>
    <t>申扎县2022年7月-2023年6月脱贫人口外出务工半年以上补助资金</t>
  </si>
  <si>
    <t>兑现135名脱贫群众外出务路费和求职补贴，其中跨县就业群众28人，跨市就业群众105人，跨省就业群众2人。</t>
  </si>
  <si>
    <t>在全县范围内对接6882人上岗，实现人年均增收3500元。</t>
  </si>
  <si>
    <t>市生态环境局申扎分局</t>
  </si>
  <si>
    <t xml:space="preserve">十、尼玛县 </t>
  </si>
  <si>
    <t>尼玛县</t>
  </si>
  <si>
    <t>甲谷乡吉松村糌粑加工厂</t>
  </si>
  <si>
    <t>甲谷乡吉松村</t>
  </si>
  <si>
    <t>建设一座445.23㎡糌粑加工厂（框架结构）及其他附属设施，并购置相关
设备等。</t>
  </si>
  <si>
    <t>尼玛县乡村振兴局</t>
  </si>
  <si>
    <t>文部乡北村乡村特色旅游项目</t>
  </si>
  <si>
    <t>文部乡北村</t>
  </si>
  <si>
    <t>在文部乡北村建设牧家乐占地1000㎡及平整土地，购买60㎡帐篷3顶，30㎡帐篷5顶，藏式桌33个，藏式沙发33个，地毯8个，拍照藏式服装8套，购买相关设备，建设洗车房1间100㎡及购买相关设备，修建厕所1座52㎡。</t>
  </si>
  <si>
    <t>尼玛县畜产品物流仓储建设项目</t>
  </si>
  <si>
    <t>尼玛镇</t>
  </si>
  <si>
    <t>建设601.29㎡仓库（钢架结构），混泥土路面465㎡路面硬化、新建铁艺围墙60.00㎡、高压架空线迁移3根，铁艺大门1座，路沿石60.00米、水井50.00m、设备及工器具相关设备等。</t>
  </si>
  <si>
    <t>尼玛县农业农村局</t>
  </si>
  <si>
    <t>尼玛县民族手工艺编制厂房建设项目</t>
  </si>
  <si>
    <t>尼玛县县城</t>
  </si>
  <si>
    <t>建设工艺编制厂房（框架结构） 793.80m，围墙工程 83.70m,大门 1 座、地面硬化 916.00m，给排水工程 1 项、电气工程 1 项，设备及工器具购置包括加工设备 1 项和 160kVA 箱式变压器等。</t>
  </si>
  <si>
    <t>尼玛县民宗局</t>
  </si>
  <si>
    <t>中央扶持壮大村集体经济发展资金项目</t>
  </si>
  <si>
    <t>5个村</t>
  </si>
  <si>
    <t xml:space="preserve"> 5个行政村扶持发展壮大村集体经济发展</t>
  </si>
  <si>
    <t>尼玛县卓尼乡绵羊养殖项目</t>
  </si>
  <si>
    <t>卓尼乡</t>
  </si>
  <si>
    <t>本工程建设项目建设20座羊圈，一座羊圈含一栋高寒棚圈及附属用房（饲草库、操作间）、一座水井，总建筑面积332.65㎡，占地面积为332.65㎡，建筑层数为地上一层，建筑高度为2.85m，为砖混结构，其中羊舍建筑面积为292.01㎡，附属用房建筑面积40.64㎡（饲草库18.90㎡，操作间21.74㎡）；购置2岁绵羊840只，3岁绵羊800只，4岁绵羊800只，5岁绵羊900只，绵羊幼崽200只，饲草料200吨。 项目实施的可行性、必要性：随着国民经济的发展，人们对肉、蛋等动物食品的需求稳步增加。尽管畜牧业主体的养殖业近年来发展迅速,但是要实现突破性跨越式发展,还存在养殖生产中现代良种所占比重低、产业化水平不高等多方面的问题亟待解决。本项目养殖场建设项目，旨在立足本地区的产业优势和资源优势，推动养殖业持续、健康发展，推进农业和农村经济结构调整，提高农业生产组织化程度和农业产业化经营水平，确保市场有效供给的需要。该项目的实施不仅能促进农场及农场周边地区养殖业的发展，解决部分剩余劳动力，而且还将促进物资流通等方面的发展。项目建成后，随着主导产业的发展和附加产业的兴起，养殖业产值将大幅度增加，会培训当地劳动力，大力宣传新型养殖技术，带领本地区人民全面致富奔小康无疑，本项目具有重要的现实意义。效益分析：  通过本项目的实施可以促进项目区剩余劳动力的就业转移。毋庸质疑，根据自治区新时期“大力发展经营产业，优化农牧民收入结构，带动新的收入增长点”的发展战略，依托项目区优越的市场、资源、劳力条件，进一步加大科技、资金扶持投入力度，引领贫困群众多多探索发展有利于依托开发优势，与带动群众直接增收息息相关的其它行业，对于转变群众贫困观念，调整收入结构，带动剩余劳动力就业转移，致富增收都具有十分重大的意义。项目的实施是巩固项目区脱贫致富成果的需要。</t>
  </si>
  <si>
    <t>卓尼乡来差村村级道路保通项目</t>
  </si>
  <si>
    <t>卓尼乡来差村</t>
  </si>
  <si>
    <t>为来差村建设一条四级公路，总长1098.35m,路基宽度4.5m，路面宽度3.5m。</t>
  </si>
  <si>
    <t>尼玛县交通局</t>
  </si>
  <si>
    <t>卓尼乡卡果村道路保通项目</t>
  </si>
  <si>
    <t>卓尼乡卡果村</t>
  </si>
  <si>
    <t>该项目为卡果村村内道路保通，建设一条4.89公里四级公路。</t>
  </si>
  <si>
    <t>尼玛县卓瓦乡桥梁建设项目</t>
  </si>
  <si>
    <t>卓瓦乡</t>
  </si>
  <si>
    <t>为卓瓦乡多木热村改建公路总长173.13m（其中：桥梁总长37.04m，两跨2*16，上部结构采用预应力混凝土预控心板，简直桥面连续，下部结构采用盖桥柱式墩、桩基础，桥台采用柱式轻型桥台），道路起于尼瓦藏布西岸，终点于尼瓦藏布东岸。</t>
  </si>
  <si>
    <t>尼玛县安全饮水能力提升项目</t>
  </si>
  <si>
    <t>该工程维修各类水井总计25处，其中7处含配套管道工程。</t>
  </si>
  <si>
    <t>尼玛县水利局
尼玛县民宗局</t>
  </si>
  <si>
    <t>卓瓦乡多木热村基础设施巩固提升建设项目</t>
  </si>
  <si>
    <t>卓瓦乡多木热</t>
  </si>
  <si>
    <t>主要为卓瓦乡多木热村周边配套基础设施：实施水源工程：机电井2口，井房28.08㎡；净水厂工程：厂房、清水池、沉淀池、场地平整、场区内地面硬化573.86㎡等工程；供水管网工程：供水干管5140m，支管2940.97m，斗管1876.35m，入户管2560m及附属工程；建筑物工程：供水阀井102座，入户阀井252座，主路旁主排水沟重建共计1335m，新建延伸段与主路连接路（通车路3条872.38m，人行道1条120.36m)，新建公厕4座(52㎡/座)实施种树种草等工程，购置大阳能路灯34盏，购置太阳能逆变一体机、变领供水系统、一体化处理设备等。</t>
  </si>
  <si>
    <t>申亚乡石康村巩固提升项目</t>
  </si>
  <si>
    <t>申亚乡石康村</t>
  </si>
  <si>
    <t>该项目主要是为石康村新建道路3条，为村庄道路次要道路，全长1312.291m，路面采用20cmC30水泥混凝土路面。新建钢架桥一座，采用4个贝雷梁片链接，桥梁总长21米.</t>
  </si>
  <si>
    <t>尼玛镇曲巴村巩固提升项目</t>
  </si>
  <si>
    <t>尼玛镇曲巴村</t>
  </si>
  <si>
    <t>新建厕所2栋及取水房5栋，其中旱厕单栋建筑面积58.50㎡，为框架结构；取水房单栋建筑面积14.04㎡，为砖混结构；新建成品垃圾收集点。新建9座羊圈，一座羊圈含一栋高寒棚圈及附属用房（饲草库、操作间）、一座水井，总建筑面积332.65㎡，占地面积为332.65㎡，建筑层数为地上一层，建筑高度为2.85m，为砖混结构，其中羊舍建筑面积为292.01㎡，附属用房建筑面积40.64㎡（饲草库18.90㎡，操作间21.74㎡）。</t>
  </si>
  <si>
    <t>达果乡鲁玛俄布居委会美丽宜居村建设项目</t>
  </si>
  <si>
    <t>达果乡鲁玛俄布居委会</t>
  </si>
  <si>
    <t>项目建设内容：鲁玛俄布居委会所在地新建DN300污水管3622米，新建DN400污水管1369米，新建污水检查井151座，新建50立方米化粪池2座，新建净化罐处理量120立方等。项目建设的可行性、必要性：2021年那曲市《政府工作报告》指出：统筹城乡建设，走出协调发展新路子。推进乡村振兴。（1）大力推进乡村建设，保护传统村落和乡村风貌，完善乡村基础设施，深入推进人居环境整治，建设美丽乡村。（2）大力发展乡村产业，加快建设一批特色产业项目。效益分析：本项目建成后有利于改善群众的居住环境，方便群众饮水、用水。提供良好的基础条件，建成美丽宜居乡村，可使近200户共计819人受益，因此，对维护社会稳定，促进区域经济社会协调、可持续发展和美丽乡村建设，促进和谐社会建设，具有重要的现实意义和深远的历史意义，有利于促进当地社会可持续发展，提高低收入家庭群体的生活质量，符合国家固定资产投资政策以及城市规划，对促进区域经济社会发展具有重要现实意义。</t>
  </si>
  <si>
    <t>县城易地搬迁附属工程</t>
  </si>
  <si>
    <t>实施县城易地搬迁四个小区围墙建设，围墙总长度2403米，大门10座，小门7座等。</t>
  </si>
  <si>
    <t>尼玛县发改委</t>
  </si>
  <si>
    <t>易地搬迁贴息项目</t>
  </si>
  <si>
    <t>用于易地搬迁贴息</t>
  </si>
  <si>
    <t>尼玛县跨区域就业路费和就职创业补贴项目</t>
  </si>
  <si>
    <t xml:space="preserve">  跨省就业时间持续达到6个月以上2名；跨市就业时间累计达到6个月以上96名;跨县就业时间累计达到6个月以上7名，共105名的就业路费和就职创业补贴。项目的可行性、必要性和效益分析:鼓励就业人员，对就业人员具有长期影响。</t>
  </si>
  <si>
    <t>2023年计划安排生态岗位10156人，补助标准3500元/人/年</t>
  </si>
  <si>
    <t>尼玛县生态环境局尼玛县分局</t>
  </si>
  <si>
    <t>十一、双湖县</t>
  </si>
  <si>
    <t>双湖县</t>
  </si>
  <si>
    <t>村级合作组织功能提升建设项目</t>
  </si>
  <si>
    <t>措折罗玛镇2、3、4、5、6、7、8村；协德乡1、2、3、4、5村、巴岭乡1、2、3、4村、多玛乡2、3、4、5村。</t>
  </si>
  <si>
    <t>计划建设20座防抗灾棚圈，每座新建羊舍597.8㎡，羊圈925.12㎡，防疫栏166.72㎡，配套设施95.12㎡。</t>
  </si>
  <si>
    <t>双湖县农业农村局
双湖县民族宗教事务局</t>
  </si>
  <si>
    <t>牲畜过冬盖布制作项目</t>
  </si>
  <si>
    <t>31个行政村</t>
  </si>
  <si>
    <t>计划制作牲畜过冬盖布，规格大小为：牦牛盖布：1.2*1.7=2.04㎡/个、山羊盖布0.86㎡/个、幼畜盖布0.55*0.8=0.44㎡/个，其中毛牛盖布150元/个，山羊盖布100元/个，幼畜盖布50元/个，制作数量：牦牛盖布6024个、山羊盖布16894个、幼畜盖布7026个。</t>
  </si>
  <si>
    <t>牲畜采购项目</t>
  </si>
  <si>
    <t>为改善我县牲畜结构，提高畜牧业生产水平和畜产品质量，加大推动合作组织牧业产业化发展，购买班戈县色哇绵羊1000只（1000×1200元=120万）、
绒山羊950只（950×800元=76万），购买牲畜中母畜占比80%，公畜占比20%，以上牲畜共计价格为196万，剩余4万元，作为牲畜采购后的运送费用。</t>
  </si>
  <si>
    <t>为进一步加快村级集体经济发展，着力提高农村基层党组织领导农村经济社会发展的能力，增强凝聚力和服务群众的物质基础，推进社会主义新农村建设，扶持发展壮大一个村集体经济发展。</t>
  </si>
  <si>
    <t>森布日嘎措
乡和巴岭乡温室
大棚改造项目</t>
  </si>
  <si>
    <t>森布日</t>
  </si>
  <si>
    <t>为搬迁群众提供本地有机蔬菜和给搬迁群众提供就业岗位对现有的40亩森布日温室大棚进项前期翻土、除草、购肥、养土，后种植短季节、易销售菜品，并对从业人员开展技能培训。还需购买农药、尿素、农药、旋耕机、地膜、吸肥器等相关设施设备，进行改造升级，完成后
由嘎措乡和巴岭乡一乡一社进行运营。每个乡镇16.59万元</t>
  </si>
  <si>
    <t>乡村振兴局
统战部</t>
  </si>
  <si>
    <t>（二）其他类（含：贷款贴息、跨区域就业补助、帮扶车间补助等）</t>
  </si>
  <si>
    <t>跨区域就业
路费和求职
创业补贴项目</t>
  </si>
  <si>
    <t>巴岭乡、
措折强玛乡、
协德乡、
多玛乡</t>
  </si>
  <si>
    <t>为增强劳务输出的积极性，增加跨区域就业人员收入，
为我县55名跨区域就业人员发放路费和求职创业补贴。</t>
  </si>
  <si>
    <t>（三）生态岗位</t>
  </si>
  <si>
    <t>2023年生态岗位资金</t>
  </si>
  <si>
    <t>为加快生态扶贫建设，确保政策兑现资金能够按时、足额的兑现到生态公益林农户手中，提高生态岗位人员履职能力，促进农民脱贫增收，1868人兑现生态岗位资金</t>
  </si>
  <si>
    <t>生态环境局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</si>
</sst>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176" formatCode="_ \¥* #,##0.00_ ;_ \¥* \-#,##0.00_ ;_ \¥* &quot;-&quot;??_ ;_ @_ "/>
    <numFmt numFmtId="177" formatCode="0_ "/>
    <numFmt numFmtId="178" formatCode="0.00_);[Red]\(0.00\)"/>
    <numFmt numFmtId="179" formatCode="0.00_ "/>
    <numFmt numFmtId="180" formatCode="0.0_ "/>
  </numFmts>
  <fonts count="36">
    <font>
      <sz val="11"/>
      <name val="宋体"/>
      <charset val="134"/>
    </font>
    <font>
      <b/>
      <sz val="11"/>
      <color rgb="FFFF0000"/>
      <name val="宋体"/>
      <charset val="134"/>
      <scheme val="minor"/>
    </font>
    <font>
      <sz val="11"/>
      <name val="宋体"/>
      <charset val="134"/>
      <scheme val="minor"/>
    </font>
    <font>
      <sz val="14"/>
      <name val="宋体"/>
      <charset val="134"/>
    </font>
    <font>
      <b/>
      <sz val="11"/>
      <color rgb="FFFF0000"/>
      <name val="宋体"/>
      <charset val="134"/>
    </font>
    <font>
      <sz val="18"/>
      <name val="宋体"/>
      <charset val="134"/>
    </font>
    <font>
      <sz val="20"/>
      <name val="方正小标宋简体"/>
      <charset val="134"/>
    </font>
    <font>
      <b/>
      <sz val="11"/>
      <name val="宋体"/>
      <charset val="134"/>
    </font>
    <font>
      <b/>
      <sz val="11"/>
      <name val="宋体"/>
      <charset val="134"/>
      <scheme val="minor"/>
    </font>
    <font>
      <sz val="11"/>
      <name val="宋体"/>
      <charset val="0"/>
      <scheme val="minor"/>
    </font>
    <font>
      <b/>
      <sz val="14"/>
      <name val="宋体"/>
      <charset val="134"/>
    </font>
    <font>
      <sz val="11"/>
      <color rgb="FF000000"/>
      <name val="宋体"/>
      <charset val="134"/>
    </font>
    <font>
      <u/>
      <sz val="11"/>
      <color rgb="FF0000FF"/>
      <name val="宋体"/>
      <charset val="134"/>
    </font>
    <font>
      <u/>
      <sz val="11"/>
      <color rgb="FF800080"/>
      <name val="宋体"/>
      <charset val="134"/>
    </font>
    <font>
      <sz val="11"/>
      <color rgb="FFFF0000"/>
      <name val="宋体"/>
      <charset val="134"/>
    </font>
    <font>
      <b/>
      <sz val="18"/>
      <color rgb="FF1F497D"/>
      <name val="宋体"/>
      <charset val="134"/>
    </font>
    <font>
      <i/>
      <sz val="11"/>
      <color rgb="FF7F7F7F"/>
      <name val="宋体"/>
      <charset val="134"/>
    </font>
    <font>
      <b/>
      <sz val="15"/>
      <color rgb="FF1F497D"/>
      <name val="宋体"/>
      <charset val="134"/>
    </font>
    <font>
      <b/>
      <sz val="13"/>
      <color rgb="FF1F497D"/>
      <name val="宋体"/>
      <charset val="134"/>
    </font>
    <font>
      <b/>
      <sz val="11"/>
      <color rgb="FF1F497D"/>
      <name val="宋体"/>
      <charset val="134"/>
    </font>
    <font>
      <sz val="11"/>
      <color rgb="FF3F3F76"/>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b/>
      <sz val="11"/>
      <color rgb="FF000000"/>
      <name val="宋体"/>
      <charset val="134"/>
    </font>
    <font>
      <sz val="11"/>
      <color rgb="FF006100"/>
      <name val="宋体"/>
      <charset val="134"/>
    </font>
    <font>
      <sz val="11"/>
      <color rgb="FF9C0006"/>
      <name val="宋体"/>
      <charset val="134"/>
    </font>
    <font>
      <sz val="11"/>
      <color rgb="FF9C6500"/>
      <name val="宋体"/>
      <charset val="134"/>
    </font>
    <font>
      <sz val="11"/>
      <color rgb="FFFFFFFF"/>
      <name val="宋体"/>
      <charset val="134"/>
    </font>
    <font>
      <sz val="11"/>
      <color indexed="8"/>
      <name val="宋体"/>
      <charset val="134"/>
    </font>
    <font>
      <sz val="11"/>
      <color theme="1"/>
      <name val="宋体"/>
      <charset val="134"/>
      <scheme val="minor"/>
    </font>
    <font>
      <sz val="10"/>
      <name val="Arial"/>
      <charset val="134"/>
    </font>
    <font>
      <sz val="11"/>
      <color rgb="FF000000"/>
      <name val="Tahoma"/>
      <charset val="134"/>
    </font>
    <font>
      <sz val="12"/>
      <name val="宋体"/>
      <charset val="134"/>
    </font>
    <font>
      <sz val="12"/>
      <name val="Times New Roman"/>
      <charset val="134"/>
    </font>
  </fonts>
  <fills count="3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95B3D7"/>
        <bgColor indexed="64"/>
      </patternFill>
    </fill>
    <fill>
      <patternFill patternType="solid">
        <fgColor rgb="FFC0504D"/>
        <bgColor indexed="64"/>
      </patternFill>
    </fill>
    <fill>
      <patternFill patternType="solid">
        <fgColor rgb="FFF2DBDA"/>
        <bgColor indexed="64"/>
      </patternFill>
    </fill>
    <fill>
      <patternFill patternType="solid">
        <fgColor rgb="FFE5B8B7"/>
        <bgColor indexed="64"/>
      </patternFill>
    </fill>
    <fill>
      <patternFill patternType="solid">
        <fgColor rgb="FFD99593"/>
        <bgColor indexed="64"/>
      </patternFill>
    </fill>
    <fill>
      <patternFill patternType="solid">
        <fgColor rgb="FF9BBB59"/>
        <bgColor indexed="64"/>
      </patternFill>
    </fill>
    <fill>
      <patternFill patternType="solid">
        <fgColor rgb="FFEAF1DD"/>
        <bgColor indexed="64"/>
      </patternFill>
    </fill>
    <fill>
      <patternFill patternType="solid">
        <fgColor rgb="FFD7E4BC"/>
        <bgColor indexed="64"/>
      </patternFill>
    </fill>
    <fill>
      <patternFill patternType="solid">
        <fgColor rgb="FFC2D69A"/>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B2A1C7"/>
        <bgColor indexed="64"/>
      </patternFill>
    </fill>
    <fill>
      <patternFill patternType="solid">
        <fgColor rgb="FF4BACC6"/>
        <bgColor indexed="64"/>
      </patternFill>
    </fill>
    <fill>
      <patternFill patternType="solid">
        <fgColor rgb="FFDBEEF3"/>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DE9D9"/>
        <bgColor indexed="64"/>
      </patternFill>
    </fill>
    <fill>
      <patternFill patternType="solid">
        <fgColor rgb="FFFCD5B4"/>
        <bgColor indexed="64"/>
      </patternFill>
    </fill>
    <fill>
      <patternFill patternType="solid">
        <fgColor rgb="FFFAC090"/>
        <bgColor indexed="64"/>
      </patternFill>
    </fill>
    <fill>
      <patternFill patternType="solid">
        <fgColor rgb="FFFF808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right/>
      <top/>
      <bottom style="medium">
        <color rgb="FFA6BFD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F81BD"/>
      </top>
      <bottom style="double">
        <color rgb="FF4F81BD"/>
      </bottom>
      <diagonal/>
    </border>
  </borders>
  <cellStyleXfs count="73">
    <xf numFmtId="0" fontId="0" fillId="0" borderId="0">
      <alignment vertical="center"/>
    </xf>
    <xf numFmtId="43" fontId="11" fillId="0" borderId="0">
      <alignment vertical="top"/>
      <protection locked="0"/>
    </xf>
    <xf numFmtId="176" fontId="11" fillId="0" borderId="0" applyProtection="0">
      <alignment vertical="center"/>
    </xf>
    <xf numFmtId="9" fontId="11" fillId="0" borderId="0" applyProtection="0">
      <alignment vertical="center"/>
    </xf>
    <xf numFmtId="41" fontId="11" fillId="0" borderId="0" applyProtection="0">
      <alignment vertical="center"/>
    </xf>
    <xf numFmtId="42" fontId="11" fillId="0" borderId="0" applyProtection="0">
      <alignment vertical="center"/>
    </xf>
    <xf numFmtId="0" fontId="12" fillId="0" borderId="0" applyProtection="0">
      <alignment vertical="center"/>
    </xf>
    <xf numFmtId="0" fontId="13" fillId="0" borderId="0" applyProtection="0">
      <alignment vertical="center"/>
    </xf>
    <xf numFmtId="0" fontId="11" fillId="3" borderId="8" applyProtection="0">
      <alignment vertical="center"/>
    </xf>
    <xf numFmtId="0" fontId="14" fillId="0" borderId="0" applyProtection="0">
      <alignment vertical="center"/>
    </xf>
    <xf numFmtId="0" fontId="15" fillId="0" borderId="0" applyProtection="0">
      <alignment vertical="center"/>
    </xf>
    <xf numFmtId="0" fontId="16" fillId="0" borderId="0" applyProtection="0">
      <alignment vertical="center"/>
    </xf>
    <xf numFmtId="0" fontId="17" fillId="0" borderId="9" applyProtection="0">
      <alignment vertical="center"/>
    </xf>
    <xf numFmtId="0" fontId="18" fillId="0" borderId="9" applyProtection="0">
      <alignment vertical="center"/>
    </xf>
    <xf numFmtId="0" fontId="19" fillId="0" borderId="10" applyProtection="0">
      <alignment vertical="center"/>
    </xf>
    <xf numFmtId="0" fontId="19" fillId="0" borderId="0" applyProtection="0">
      <alignment vertical="center"/>
    </xf>
    <xf numFmtId="0" fontId="20" fillId="4" borderId="11" applyProtection="0">
      <alignment vertical="center"/>
    </xf>
    <xf numFmtId="0" fontId="21" fillId="5" borderId="12" applyProtection="0">
      <alignment vertical="center"/>
    </xf>
    <xf numFmtId="0" fontId="22" fillId="5" borderId="11" applyProtection="0">
      <alignment vertical="center"/>
    </xf>
    <xf numFmtId="0" fontId="23" fillId="6" borderId="13" applyProtection="0">
      <alignment vertical="center"/>
    </xf>
    <xf numFmtId="0" fontId="24" fillId="0" borderId="14" applyProtection="0">
      <alignment vertical="center"/>
    </xf>
    <xf numFmtId="0" fontId="25" fillId="0" borderId="15" applyProtection="0">
      <alignment vertical="center"/>
    </xf>
    <xf numFmtId="0" fontId="26" fillId="7" borderId="0" applyProtection="0">
      <alignment vertical="center"/>
    </xf>
    <xf numFmtId="0" fontId="27" fillId="8" borderId="0" applyProtection="0">
      <alignment vertical="center"/>
    </xf>
    <xf numFmtId="0" fontId="28" fillId="9" borderId="0" applyProtection="0">
      <alignment vertical="center"/>
    </xf>
    <xf numFmtId="0" fontId="29" fillId="10" borderId="0" applyProtection="0">
      <alignment vertical="center"/>
    </xf>
    <xf numFmtId="0" fontId="11" fillId="11" borderId="0" applyProtection="0">
      <alignment vertical="center"/>
    </xf>
    <xf numFmtId="0" fontId="11" fillId="12" borderId="0" applyProtection="0">
      <alignment vertical="center"/>
    </xf>
    <xf numFmtId="0" fontId="29" fillId="13" borderId="0" applyProtection="0">
      <alignment vertical="center"/>
    </xf>
    <xf numFmtId="0" fontId="29" fillId="14" borderId="0" applyProtection="0">
      <alignment vertical="center"/>
    </xf>
    <xf numFmtId="0" fontId="11" fillId="15" borderId="0" applyProtection="0">
      <alignment vertical="center"/>
    </xf>
    <xf numFmtId="0" fontId="11" fillId="16" borderId="0" applyProtection="0">
      <alignment vertical="center"/>
    </xf>
    <xf numFmtId="0" fontId="29" fillId="17" borderId="0" applyProtection="0">
      <alignment vertical="center"/>
    </xf>
    <xf numFmtId="0" fontId="29" fillId="18" borderId="0" applyProtection="0">
      <alignment vertical="center"/>
    </xf>
    <xf numFmtId="0" fontId="11" fillId="19" borderId="0" applyProtection="0">
      <alignment vertical="center"/>
    </xf>
    <xf numFmtId="0" fontId="11" fillId="20" borderId="0" applyProtection="0">
      <alignment vertical="center"/>
    </xf>
    <xf numFmtId="0" fontId="29" fillId="21" borderId="0" applyProtection="0">
      <alignment vertical="center"/>
    </xf>
    <xf numFmtId="0" fontId="29" fillId="22" borderId="0" applyProtection="0">
      <alignment vertical="center"/>
    </xf>
    <xf numFmtId="0" fontId="11" fillId="23" borderId="0" applyProtection="0">
      <alignment vertical="center"/>
    </xf>
    <xf numFmtId="0" fontId="11" fillId="24" borderId="0" applyProtection="0">
      <alignment vertical="center"/>
    </xf>
    <xf numFmtId="0" fontId="29" fillId="25" borderId="0" applyProtection="0">
      <alignment vertical="center"/>
    </xf>
    <xf numFmtId="0" fontId="29" fillId="26" borderId="0" applyProtection="0">
      <alignment vertical="center"/>
    </xf>
    <xf numFmtId="0" fontId="11" fillId="27" borderId="0" applyProtection="0">
      <alignment vertical="center"/>
    </xf>
    <xf numFmtId="0" fontId="11" fillId="28" borderId="0" applyProtection="0">
      <alignment vertical="center"/>
    </xf>
    <xf numFmtId="0" fontId="29" fillId="29" borderId="0" applyProtection="0">
      <alignment vertical="center"/>
    </xf>
    <xf numFmtId="0" fontId="29" fillId="30" borderId="0" applyProtection="0">
      <alignment vertical="center"/>
    </xf>
    <xf numFmtId="0" fontId="11" fillId="31" borderId="0" applyProtection="0">
      <alignment vertical="center"/>
    </xf>
    <xf numFmtId="0" fontId="11" fillId="32" borderId="0" applyProtection="0">
      <alignment vertical="center"/>
    </xf>
    <xf numFmtId="0" fontId="29" fillId="33" borderId="0" applyProtection="0">
      <alignment vertical="center"/>
    </xf>
    <xf numFmtId="0" fontId="30" fillId="0" borderId="0" applyProtection="0">
      <alignment vertical="center"/>
    </xf>
    <xf numFmtId="0" fontId="11" fillId="0" borderId="0">
      <alignment vertical="center"/>
    </xf>
    <xf numFmtId="0" fontId="31" fillId="0" borderId="0">
      <alignment vertical="center"/>
    </xf>
    <xf numFmtId="0" fontId="32" fillId="0" borderId="0" applyProtection="0"/>
    <xf numFmtId="0" fontId="32" fillId="0" borderId="0"/>
    <xf numFmtId="0" fontId="11" fillId="0" borderId="0"/>
    <xf numFmtId="0" fontId="11" fillId="0" borderId="0">
      <protection locked="0"/>
    </xf>
    <xf numFmtId="0" fontId="33" fillId="0" borderId="0" applyProtection="0">
      <alignment vertical="center"/>
    </xf>
    <xf numFmtId="0" fontId="11" fillId="0" borderId="0" applyProtection="0">
      <alignment vertical="center"/>
    </xf>
    <xf numFmtId="0" fontId="30" fillId="0" borderId="0">
      <alignment vertical="center"/>
    </xf>
    <xf numFmtId="0" fontId="30" fillId="0" borderId="0" applyProtection="0"/>
    <xf numFmtId="0" fontId="30" fillId="0" borderId="0">
      <protection locked="0"/>
    </xf>
    <xf numFmtId="0" fontId="30" fillId="0" borderId="0">
      <alignment vertical="center"/>
    </xf>
    <xf numFmtId="0" fontId="34" fillId="0" borderId="0">
      <alignment vertical="center"/>
    </xf>
    <xf numFmtId="0" fontId="33" fillId="0" borderId="0">
      <protection locked="0"/>
    </xf>
    <xf numFmtId="0" fontId="34" fillId="0" borderId="0" applyProtection="0">
      <alignment vertical="center"/>
    </xf>
    <xf numFmtId="0" fontId="34" fillId="0" borderId="0">
      <protection locked="0"/>
    </xf>
    <xf numFmtId="0" fontId="30" fillId="0" borderId="0"/>
    <xf numFmtId="0" fontId="11" fillId="0" borderId="0" applyProtection="0"/>
    <xf numFmtId="0" fontId="11" fillId="34" borderId="0">
      <protection locked="0"/>
    </xf>
    <xf numFmtId="0" fontId="34" fillId="0" borderId="0"/>
    <xf numFmtId="0" fontId="32" fillId="0" borderId="0">
      <protection locked="0"/>
    </xf>
    <xf numFmtId="0" fontId="34" fillId="0" borderId="0" applyProtection="0"/>
    <xf numFmtId="0" fontId="35" fillId="0" borderId="0"/>
  </cellStyleXfs>
  <cellXfs count="82">
    <xf numFmtId="0" fontId="0" fillId="0" borderId="0" xfId="0" applyAlignment="1">
      <alignment vertical="center"/>
    </xf>
    <xf numFmtId="0" fontId="0" fillId="0" borderId="0" xfId="0" applyFont="1" applyFill="1" applyAlignment="1">
      <alignment horizontal="center" vertical="center"/>
    </xf>
    <xf numFmtId="0" fontId="1" fillId="0" borderId="0" xfId="0" applyFont="1" applyFill="1" applyAlignment="1">
      <alignment horizontal="left" vertical="center"/>
    </xf>
    <xf numFmtId="0" fontId="2"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horizontal="left" vertical="center"/>
    </xf>
    <xf numFmtId="0" fontId="0" fillId="0" borderId="0" xfId="0" applyFill="1" applyAlignment="1">
      <alignment horizontal="left" vertical="center"/>
    </xf>
    <xf numFmtId="0" fontId="4" fillId="0" borderId="0" xfId="0" applyFont="1" applyFill="1" applyAlignment="1">
      <alignment horizontal="left"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5" fillId="0" borderId="0" xfId="0" applyFont="1" applyFill="1" applyAlignment="1">
      <alignment horizontal="center" vertical="center" wrapText="1"/>
    </xf>
    <xf numFmtId="0" fontId="0" fillId="0" borderId="0" xfId="0" applyAlignment="1">
      <alignment horizontal="center" vertical="center" wrapText="1"/>
    </xf>
    <xf numFmtId="0" fontId="0" fillId="0" borderId="0" xfId="0" applyNumberFormat="1" applyFill="1" applyAlignment="1">
      <alignment horizontal="center" vertical="center" wrapText="1"/>
    </xf>
    <xf numFmtId="0" fontId="6" fillId="0" borderId="0" xfId="55" applyNumberFormat="1" applyFont="1" applyFill="1" applyAlignment="1" applyProtection="1">
      <alignment horizontal="center" vertical="center" wrapText="1"/>
    </xf>
    <xf numFmtId="0" fontId="7" fillId="0" borderId="0" xfId="55" applyNumberFormat="1" applyFont="1" applyFill="1" applyBorder="1" applyAlignment="1" applyProtection="1">
      <alignment horizontal="center" vertical="center" wrapText="1"/>
    </xf>
    <xf numFmtId="0" fontId="7" fillId="0" borderId="0" xfId="55" applyNumberFormat="1" applyFont="1" applyFill="1" applyAlignment="1" applyProtection="1">
      <alignment horizontal="center" vertical="center" wrapText="1"/>
    </xf>
    <xf numFmtId="0" fontId="7" fillId="0" borderId="1" xfId="55" applyNumberFormat="1" applyFont="1" applyFill="1" applyBorder="1" applyAlignment="1" applyProtection="1">
      <alignment horizontal="center" vertical="center" wrapText="1"/>
    </xf>
    <xf numFmtId="0" fontId="7" fillId="0" borderId="1" xfId="0" applyNumberFormat="1" applyFont="1" applyFill="1" applyBorder="1" applyAlignment="1">
      <alignment horizontal="center" vertical="center" wrapText="1"/>
    </xf>
    <xf numFmtId="0" fontId="7" fillId="2" borderId="1" xfId="55" applyNumberFormat="1" applyFont="1" applyFill="1" applyBorder="1" applyAlignment="1" applyProtection="1">
      <alignment horizontal="center" vertical="center" wrapText="1"/>
    </xf>
    <xf numFmtId="0" fontId="7" fillId="0" borderId="2" xfId="55" applyNumberFormat="1" applyFont="1" applyFill="1" applyBorder="1" applyAlignment="1" applyProtection="1">
      <alignment horizontal="center" vertical="center" wrapText="1"/>
    </xf>
    <xf numFmtId="0" fontId="7" fillId="0" borderId="3" xfId="55" applyNumberFormat="1" applyFont="1" applyFill="1" applyBorder="1" applyAlignment="1" applyProtection="1">
      <alignment horizontal="center" vertical="center" wrapText="1"/>
    </xf>
    <xf numFmtId="0" fontId="8" fillId="0" borderId="1"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177" fontId="9" fillId="0" borderId="1" xfId="0" applyNumberFormat="1" applyFont="1" applyFill="1" applyBorder="1" applyAlignment="1">
      <alignment horizontal="left" vertical="center" wrapText="1"/>
    </xf>
    <xf numFmtId="0" fontId="2" fillId="0" borderId="1" xfId="59" applyNumberFormat="1" applyFont="1" applyFill="1" applyBorder="1" applyAlignment="1">
      <alignment horizontal="left" vertical="center" wrapText="1"/>
    </xf>
    <xf numFmtId="0" fontId="2" fillId="0" borderId="1" xfId="55" applyNumberFormat="1" applyFont="1" applyFill="1" applyBorder="1" applyAlignment="1" applyProtection="1">
      <alignment horizontal="left" vertical="center"/>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2" fontId="8" fillId="0" borderId="1" xfId="0" applyNumberFormat="1" applyFont="1" applyFill="1" applyBorder="1" applyAlignment="1">
      <alignment horizontal="left" vertical="center" wrapText="1"/>
    </xf>
    <xf numFmtId="0" fontId="8" fillId="0" borderId="1" xfId="59" applyNumberFormat="1" applyFont="1" applyFill="1" applyBorder="1" applyAlignment="1">
      <alignment horizontal="left" vertical="center" wrapText="1"/>
    </xf>
    <xf numFmtId="0" fontId="8" fillId="0" borderId="2" xfId="59" applyNumberFormat="1" applyFont="1" applyFill="1" applyBorder="1" applyAlignment="1">
      <alignment horizontal="left" vertical="center" wrapText="1"/>
    </xf>
    <xf numFmtId="178" fontId="8" fillId="0" borderId="1" xfId="55" applyNumberFormat="1" applyFont="1" applyFill="1" applyBorder="1" applyAlignment="1" applyProtection="1">
      <alignment horizontal="left" vertical="center" wrapText="1"/>
    </xf>
    <xf numFmtId="0" fontId="2" fillId="0" borderId="1" xfId="55" applyNumberFormat="1" applyFont="1" applyFill="1" applyBorder="1" applyAlignment="1" applyProtection="1">
      <alignment horizontal="left" vertical="center" wrapText="1"/>
    </xf>
    <xf numFmtId="0" fontId="2" fillId="0" borderId="1" xfId="0" applyFont="1" applyFill="1" applyBorder="1" applyAlignment="1">
      <alignment horizontal="left" vertical="center"/>
    </xf>
    <xf numFmtId="0" fontId="8" fillId="0" borderId="3" xfId="59" applyNumberFormat="1" applyFont="1" applyFill="1" applyBorder="1" applyAlignment="1">
      <alignment horizontal="left" vertical="center" wrapText="1"/>
    </xf>
    <xf numFmtId="0" fontId="2" fillId="0" borderId="1" xfId="0" applyNumberFormat="1" applyFont="1" applyFill="1" applyBorder="1" applyAlignment="1">
      <alignment horizontal="left" vertical="center"/>
    </xf>
    <xf numFmtId="0" fontId="8" fillId="0" borderId="0" xfId="0" applyFont="1" applyFill="1" applyAlignment="1">
      <alignment horizontal="left" vertical="center"/>
    </xf>
    <xf numFmtId="0" fontId="2" fillId="0" borderId="6" xfId="0" applyNumberFormat="1" applyFont="1" applyFill="1" applyBorder="1" applyAlignment="1">
      <alignment horizontal="left" vertical="center"/>
    </xf>
    <xf numFmtId="0" fontId="2" fillId="0" borderId="2" xfId="0" applyNumberFormat="1" applyFont="1" applyFill="1" applyBorder="1" applyAlignment="1">
      <alignment horizontal="left" vertical="center" wrapText="1"/>
    </xf>
    <xf numFmtId="0" fontId="2" fillId="0" borderId="3" xfId="0" applyNumberFormat="1"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179" fontId="7" fillId="0" borderId="1" xfId="0" applyNumberFormat="1" applyFont="1" applyFill="1" applyBorder="1" applyAlignment="1">
      <alignment horizontal="left" vertical="center" wrapText="1"/>
    </xf>
    <xf numFmtId="0" fontId="7" fillId="0" borderId="3" xfId="0" applyFont="1" applyFill="1" applyBorder="1" applyAlignment="1">
      <alignment horizontal="left" vertical="center" wrapText="1"/>
    </xf>
    <xf numFmtId="177" fontId="2" fillId="0" borderId="1" xfId="0" applyNumberFormat="1" applyFont="1" applyFill="1" applyBorder="1" applyAlignment="1">
      <alignment horizontal="left" vertical="center" wrapText="1"/>
    </xf>
    <xf numFmtId="0" fontId="2" fillId="0" borderId="7" xfId="0" applyFont="1" applyFill="1" applyBorder="1" applyAlignment="1">
      <alignment horizontal="left" vertical="center" wrapText="1"/>
    </xf>
    <xf numFmtId="177" fontId="10"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179" fontId="2" fillId="0" borderId="1" xfId="0" applyNumberFormat="1" applyFont="1" applyFill="1" applyBorder="1" applyAlignment="1">
      <alignment horizontal="left" vertical="center" wrapText="1"/>
    </xf>
    <xf numFmtId="0" fontId="2" fillId="0" borderId="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177" fontId="7" fillId="0" borderId="1" xfId="0" applyNumberFormat="1" applyFont="1" applyFill="1" applyBorder="1" applyAlignment="1">
      <alignment horizontal="left" vertical="center" wrapText="1"/>
    </xf>
    <xf numFmtId="0" fontId="2" fillId="0" borderId="6" xfId="0" applyNumberFormat="1" applyFont="1" applyFill="1" applyBorder="1" applyAlignment="1">
      <alignment horizontal="left" vertical="center" wrapText="1"/>
    </xf>
    <xf numFmtId="0" fontId="7" fillId="0" borderId="6" xfId="0" applyNumberFormat="1" applyFont="1" applyFill="1" applyBorder="1" applyAlignment="1">
      <alignment horizontal="left" vertical="center" wrapText="1"/>
    </xf>
    <xf numFmtId="180" fontId="7" fillId="0" borderId="1" xfId="0" applyNumberFormat="1" applyFont="1" applyFill="1" applyBorder="1" applyAlignment="1">
      <alignment horizontal="left" vertical="center" wrapText="1"/>
    </xf>
    <xf numFmtId="179" fontId="2" fillId="0" borderId="1" xfId="63" applyNumberFormat="1" applyFont="1" applyFill="1" applyBorder="1" applyAlignment="1" applyProtection="1">
      <alignment horizontal="left" vertical="center" wrapText="1"/>
    </xf>
    <xf numFmtId="179" fontId="2" fillId="0" borderId="1" xfId="0" applyNumberFormat="1" applyFont="1" applyFill="1" applyBorder="1" applyAlignment="1">
      <alignment horizontal="left" vertical="center"/>
    </xf>
    <xf numFmtId="179" fontId="7" fillId="0" borderId="1" xfId="0" applyNumberFormat="1" applyFont="1" applyFill="1" applyBorder="1" applyAlignment="1">
      <alignment horizontal="left" vertical="center"/>
    </xf>
    <xf numFmtId="0" fontId="7" fillId="0" borderId="0" xfId="0" applyFont="1" applyFill="1" applyAlignment="1">
      <alignment horizontal="left" vertical="center"/>
    </xf>
    <xf numFmtId="0" fontId="2" fillId="0" borderId="1" xfId="63" applyNumberFormat="1" applyFont="1" applyFill="1" applyBorder="1" applyAlignment="1" applyProtection="1">
      <alignment horizontal="left" vertical="center" wrapText="1"/>
    </xf>
    <xf numFmtId="177" fontId="2" fillId="0" borderId="1" xfId="0" applyNumberFormat="1" applyFont="1" applyFill="1" applyBorder="1" applyAlignment="1">
      <alignment horizontal="left" vertical="center"/>
    </xf>
    <xf numFmtId="177" fontId="2" fillId="0" borderId="6" xfId="0" applyNumberFormat="1" applyFont="1" applyFill="1" applyBorder="1" applyAlignment="1">
      <alignment horizontal="left" vertical="center"/>
    </xf>
    <xf numFmtId="177" fontId="7" fillId="0" borderId="1" xfId="0" applyNumberFormat="1" applyFont="1" applyFill="1" applyBorder="1" applyAlignment="1">
      <alignment horizontal="left" vertical="center"/>
    </xf>
    <xf numFmtId="177" fontId="7" fillId="0" borderId="6" xfId="0" applyNumberFormat="1" applyFont="1" applyFill="1" applyBorder="1" applyAlignment="1">
      <alignment horizontal="left" vertical="center"/>
    </xf>
    <xf numFmtId="179" fontId="9" fillId="0" borderId="1" xfId="0" applyNumberFormat="1" applyFont="1" applyFill="1" applyBorder="1" applyAlignment="1">
      <alignment horizontal="left" vertical="center" wrapText="1"/>
    </xf>
    <xf numFmtId="179" fontId="2" fillId="0" borderId="1" xfId="55" applyNumberFormat="1" applyFont="1" applyFill="1" applyBorder="1" applyAlignment="1" applyProtection="1">
      <alignment horizontal="left" vertical="center" wrapText="1"/>
    </xf>
    <xf numFmtId="0" fontId="10" fillId="0" borderId="1" xfId="55" applyNumberFormat="1" applyFont="1" applyFill="1" applyBorder="1" applyAlignment="1" applyProtection="1">
      <alignment horizontal="left" vertical="center" wrapText="1"/>
    </xf>
    <xf numFmtId="0" fontId="2" fillId="0" borderId="1" xfId="49" applyNumberFormat="1" applyFont="1" applyFill="1" applyBorder="1" applyAlignment="1" applyProtection="1">
      <alignment horizontal="left" vertical="center" wrapText="1"/>
      <protection locked="0"/>
    </xf>
    <xf numFmtId="0" fontId="2" fillId="0" borderId="4" xfId="0" applyFont="1" applyFill="1" applyBorder="1" applyAlignment="1">
      <alignment horizontal="left" vertical="center"/>
    </xf>
    <xf numFmtId="0" fontId="8" fillId="0" borderId="1" xfId="0" applyFont="1" applyFill="1" applyBorder="1" applyAlignment="1">
      <alignment vertical="center" wrapText="1"/>
    </xf>
    <xf numFmtId="0" fontId="2" fillId="0" borderId="1" xfId="0" applyFont="1" applyFill="1" applyBorder="1" applyAlignment="1">
      <alignment vertical="center" wrapText="1"/>
    </xf>
    <xf numFmtId="0" fontId="7" fillId="0" borderId="1" xfId="0" applyFont="1" applyFill="1" applyBorder="1" applyAlignment="1">
      <alignment vertical="center" wrapText="1"/>
    </xf>
    <xf numFmtId="0" fontId="0" fillId="0" borderId="1" xfId="0" applyFont="1" applyFill="1" applyBorder="1" applyAlignment="1">
      <alignment vertical="center" wrapText="1"/>
    </xf>
    <xf numFmtId="177" fontId="2" fillId="0" borderId="1" xfId="63" applyNumberFormat="1" applyFont="1" applyFill="1" applyBorder="1" applyAlignment="1" applyProtection="1">
      <alignment horizontal="left" vertical="center" wrapText="1"/>
    </xf>
  </cellXfs>
  <cellStyles count="7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副本西藏自治区贫困县统筹整合使用财政涉农资金情况统计表（模版）参考表" xfId="49"/>
    <cellStyle name="常规 12 3 2 2 2" xfId="50"/>
    <cellStyle name="常规 6" xfId="51"/>
    <cellStyle name="常规_项目投入明细_10" xfId="52"/>
    <cellStyle name="常规_项目投入明细_11" xfId="53"/>
    <cellStyle name="常规 16" xfId="54"/>
    <cellStyle name="常规 51" xfId="55"/>
    <cellStyle name="常规 22" xfId="56"/>
    <cellStyle name="常规 11" xfId="57"/>
    <cellStyle name="常规_Sheet1" xfId="58"/>
    <cellStyle name="常规 2 14" xfId="59"/>
    <cellStyle name="常规_Sheet1_83" xfId="60"/>
    <cellStyle name="常规 51 2" xfId="61"/>
    <cellStyle name="常规 2 2 2" xfId="62"/>
    <cellStyle name="常规 73" xfId="63"/>
    <cellStyle name="常规 10 5" xfId="64"/>
    <cellStyle name="常规 2 2 6" xfId="65"/>
    <cellStyle name="常规 2 11" xfId="66"/>
    <cellStyle name="常规 2 2" xfId="67"/>
    <cellStyle name="20% - 强调文字颜色 2 7 4 4" xfId="68"/>
    <cellStyle name="常规 8" xfId="69"/>
    <cellStyle name="常规_项目投入明细_8" xfId="70"/>
    <cellStyle name="常规 2 2 2 2" xfId="71"/>
    <cellStyle name="常规_重新梳理十二五项目-3-10金主任办后改建设内容" xfId="7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8"/>
  <sheetViews>
    <sheetView tabSelected="1" zoomScale="90" zoomScaleNormal="90" workbookViewId="0">
      <pane ySplit="5" topLeftCell="A6" activePane="bottomLeft" state="frozen"/>
      <selection/>
      <selection pane="bottomLeft" activeCell="A1" sqref="A1:M1"/>
    </sheetView>
  </sheetViews>
  <sheetFormatPr defaultColWidth="9" defaultRowHeight="22.5"/>
  <cols>
    <col min="1" max="1" width="6.59166666666667" style="9" customWidth="1"/>
    <col min="2" max="2" width="10.5333333333333" style="10" customWidth="1"/>
    <col min="3" max="3" width="17.9083333333333" style="10" customWidth="1"/>
    <col min="4" max="4" width="12.675" style="10" customWidth="1"/>
    <col min="5" max="5" width="70.4166666666667" style="9" customWidth="1"/>
    <col min="6" max="6" width="10.0083333333333" style="11" customWidth="1"/>
    <col min="7" max="7" width="11.9333333333333" style="11" customWidth="1"/>
    <col min="8" max="8" width="10.5333333333333" style="12" customWidth="1"/>
    <col min="9" max="9" width="12.0833333333333" style="12" customWidth="1"/>
    <col min="10" max="10" width="10.7833333333333" style="12" customWidth="1"/>
    <col min="11" max="11" width="11.6666666666667" style="12" customWidth="1"/>
    <col min="12" max="12" width="11.8083333333333" style="12" customWidth="1"/>
    <col min="13" max="13" width="9.10833333333333" style="12" customWidth="1"/>
    <col min="14" max="16384" width="9" style="8"/>
  </cols>
  <sheetData>
    <row r="1" s="1" customFormat="1" ht="47.1" customHeight="1" spans="1:13">
      <c r="A1" s="13" t="s">
        <v>0</v>
      </c>
      <c r="B1" s="13"/>
      <c r="C1" s="13"/>
      <c r="D1" s="13"/>
      <c r="E1" s="13"/>
      <c r="F1" s="13"/>
      <c r="G1" s="13"/>
      <c r="H1" s="13"/>
      <c r="I1" s="13"/>
      <c r="J1" s="13"/>
      <c r="K1" s="13"/>
      <c r="L1" s="13"/>
      <c r="M1" s="13"/>
    </row>
    <row r="2" s="1" customFormat="1" ht="36" customHeight="1" spans="1:13">
      <c r="A2" s="14" t="s">
        <v>1</v>
      </c>
      <c r="B2" s="14"/>
      <c r="C2" s="14"/>
      <c r="D2" s="14"/>
      <c r="E2" s="14"/>
      <c r="F2" s="15" t="s">
        <v>2</v>
      </c>
      <c r="G2" s="15"/>
      <c r="H2" s="15"/>
      <c r="I2" s="15"/>
      <c r="J2" s="15"/>
      <c r="K2" s="15"/>
      <c r="L2" s="15"/>
      <c r="M2" s="15"/>
    </row>
    <row r="3" s="1" customFormat="1" ht="36" customHeight="1" spans="1:13">
      <c r="A3" s="14"/>
      <c r="B3" s="14"/>
      <c r="C3" s="14"/>
      <c r="D3" s="14"/>
      <c r="E3" s="14"/>
      <c r="F3" s="15"/>
      <c r="G3" s="15"/>
      <c r="H3" s="15"/>
      <c r="I3" s="15"/>
      <c r="J3" s="15"/>
      <c r="K3" s="15"/>
      <c r="L3" s="15"/>
      <c r="M3" s="15"/>
    </row>
    <row r="4" s="1" customFormat="1" ht="23" customHeight="1" spans="1:13">
      <c r="A4" s="16" t="s">
        <v>3</v>
      </c>
      <c r="B4" s="16" t="s">
        <v>4</v>
      </c>
      <c r="C4" s="17" t="s">
        <v>5</v>
      </c>
      <c r="D4" s="16" t="s">
        <v>6</v>
      </c>
      <c r="E4" s="16" t="s">
        <v>7</v>
      </c>
      <c r="F4" s="18" t="s">
        <v>8</v>
      </c>
      <c r="G4" s="19" t="s">
        <v>9</v>
      </c>
      <c r="H4" s="16" t="s">
        <v>10</v>
      </c>
      <c r="I4" s="16" t="s">
        <v>11</v>
      </c>
      <c r="J4" s="16" t="s">
        <v>12</v>
      </c>
      <c r="K4" s="16" t="s">
        <v>13</v>
      </c>
      <c r="L4" s="16"/>
      <c r="M4" s="19" t="s">
        <v>14</v>
      </c>
    </row>
    <row r="5" s="1" customFormat="1" ht="74" customHeight="1" spans="1:13">
      <c r="A5" s="16"/>
      <c r="B5" s="16"/>
      <c r="C5" s="17"/>
      <c r="D5" s="16"/>
      <c r="E5" s="16"/>
      <c r="F5" s="18"/>
      <c r="G5" s="20"/>
      <c r="H5" s="16"/>
      <c r="I5" s="16"/>
      <c r="J5" s="16"/>
      <c r="K5" s="16" t="s">
        <v>15</v>
      </c>
      <c r="L5" s="16" t="s">
        <v>16</v>
      </c>
      <c r="M5" s="20"/>
    </row>
    <row r="6" s="2" customFormat="1" ht="13.5" spans="1:14">
      <c r="A6" s="21" t="s">
        <v>17</v>
      </c>
      <c r="B6" s="21"/>
      <c r="C6" s="21"/>
      <c r="D6" s="21"/>
      <c r="E6" s="21">
        <f>E8+E54+E74+E113+E156+E190+E219+E249+E270+E315+E341</f>
        <v>251</v>
      </c>
      <c r="F6" s="21"/>
      <c r="G6" s="21">
        <v>184037.12294</v>
      </c>
      <c r="H6" s="21">
        <f>H8+H54+H74+H113+H156+H190+H219+H249+H270+H315+H341</f>
        <v>17752.865</v>
      </c>
      <c r="I6" s="21">
        <f>I8+I54+I74+I113+I156+I190+I219+I249+I270+I315+I341</f>
        <v>76070</v>
      </c>
      <c r="J6" s="21">
        <f>J8+J54+J74+J113+J156+J190+J219+J249+J270+J315+J341</f>
        <v>336573</v>
      </c>
      <c r="K6" s="21">
        <f>K8+K54+K74+K113+K156+K190+K219+K249+K270+K315+K341</f>
        <v>32891</v>
      </c>
      <c r="L6" s="21">
        <f>L8+L54+L74+L113+L156+L190+L219+L249+L270+L315+L341</f>
        <v>153088</v>
      </c>
      <c r="M6" s="21"/>
      <c r="N6" s="40"/>
    </row>
    <row r="7" s="2" customFormat="1" ht="13.5" spans="1:14">
      <c r="A7" s="22" t="s">
        <v>18</v>
      </c>
      <c r="B7" s="23"/>
      <c r="C7" s="23"/>
      <c r="D7" s="24"/>
      <c r="E7" s="21">
        <f>SUM(E15+E61+E92+E130+E166+E199+E227+E290+E323)</f>
        <v>81</v>
      </c>
      <c r="F7" s="21"/>
      <c r="G7" s="21">
        <v>35882.775</v>
      </c>
      <c r="H7" s="21"/>
      <c r="I7" s="21"/>
      <c r="J7" s="21"/>
      <c r="K7" s="21"/>
      <c r="L7" s="21"/>
      <c r="M7" s="21"/>
      <c r="N7" s="40"/>
    </row>
    <row r="8" s="2" customFormat="1" ht="13.5" spans="1:14">
      <c r="A8" s="21" t="s">
        <v>19</v>
      </c>
      <c r="B8" s="21"/>
      <c r="C8" s="21"/>
      <c r="D8" s="21"/>
      <c r="E8" s="21">
        <f>E9+E15+E37+E48+E41+E52</f>
        <v>38</v>
      </c>
      <c r="F8" s="21"/>
      <c r="G8" s="21">
        <v>27718.10994</v>
      </c>
      <c r="H8" s="21">
        <f>H9+H15+H37+H48+H41+H52</f>
        <v>145</v>
      </c>
      <c r="I8" s="21">
        <f>I9+I15+I37+I48+I41+I52</f>
        <v>5364</v>
      </c>
      <c r="J8" s="21">
        <f>J9+J15+J37+J48+J41+J52</f>
        <v>41163</v>
      </c>
      <c r="K8" s="21">
        <f>K9+K15+K37+K48+K41+K52</f>
        <v>2786</v>
      </c>
      <c r="L8" s="21">
        <f>L9+L15+L37+L48+L41+L52</f>
        <v>19098</v>
      </c>
      <c r="M8" s="21"/>
      <c r="N8" s="40"/>
    </row>
    <row r="9" s="2" customFormat="1" ht="13.5" spans="1:14">
      <c r="A9" s="21" t="s">
        <v>20</v>
      </c>
      <c r="B9" s="21"/>
      <c r="C9" s="21"/>
      <c r="D9" s="21"/>
      <c r="E9" s="21">
        <v>5</v>
      </c>
      <c r="F9" s="21"/>
      <c r="G9" s="21">
        <v>3660.56</v>
      </c>
      <c r="H9" s="21">
        <f>H10+H11+H12+H13+H14</f>
        <v>145</v>
      </c>
      <c r="I9" s="21">
        <f>I10+I11+I12+I13+I14</f>
        <v>1197</v>
      </c>
      <c r="J9" s="21">
        <f>J10+J11+J12+J13+J14</f>
        <v>3148</v>
      </c>
      <c r="K9" s="21">
        <f>K10+K11+K12+K13+K14</f>
        <v>812</v>
      </c>
      <c r="L9" s="21">
        <f>L10+L11+L12+L13+L14</f>
        <v>2898</v>
      </c>
      <c r="M9" s="21"/>
      <c r="N9" s="40"/>
    </row>
    <row r="10" s="3" customFormat="1" ht="54" spans="1:13">
      <c r="A10" s="25">
        <v>1</v>
      </c>
      <c r="B10" s="25" t="s">
        <v>21</v>
      </c>
      <c r="C10" s="25" t="s">
        <v>22</v>
      </c>
      <c r="D10" s="25" t="s">
        <v>21</v>
      </c>
      <c r="E10" s="25" t="s">
        <v>23</v>
      </c>
      <c r="F10" s="25" t="s">
        <v>24</v>
      </c>
      <c r="G10" s="25">
        <v>1270.56</v>
      </c>
      <c r="H10" s="26">
        <v>20</v>
      </c>
      <c r="I10" s="26">
        <v>100</v>
      </c>
      <c r="J10" s="26">
        <v>200</v>
      </c>
      <c r="K10" s="26">
        <v>49</v>
      </c>
      <c r="L10" s="26">
        <v>232</v>
      </c>
      <c r="M10" s="26"/>
    </row>
    <row r="11" s="3" customFormat="1" ht="54" spans="1:13">
      <c r="A11" s="25">
        <v>2</v>
      </c>
      <c r="B11" s="25" t="s">
        <v>21</v>
      </c>
      <c r="C11" s="25" t="s">
        <v>25</v>
      </c>
      <c r="D11" s="25" t="s">
        <v>21</v>
      </c>
      <c r="E11" s="25" t="s">
        <v>26</v>
      </c>
      <c r="F11" s="25" t="s">
        <v>27</v>
      </c>
      <c r="G11" s="25">
        <v>1900</v>
      </c>
      <c r="H11" s="26">
        <v>30</v>
      </c>
      <c r="I11" s="26">
        <v>100</v>
      </c>
      <c r="J11" s="26">
        <v>200</v>
      </c>
      <c r="K11" s="26">
        <v>108</v>
      </c>
      <c r="L11" s="26">
        <v>460</v>
      </c>
      <c r="M11" s="26"/>
    </row>
    <row r="12" s="3" customFormat="1" ht="27" spans="1:13">
      <c r="A12" s="25">
        <v>3</v>
      </c>
      <c r="B12" s="25" t="s">
        <v>21</v>
      </c>
      <c r="C12" s="25" t="s">
        <v>28</v>
      </c>
      <c r="D12" s="25" t="s">
        <v>21</v>
      </c>
      <c r="E12" s="25" t="s">
        <v>29</v>
      </c>
      <c r="F12" s="25" t="s">
        <v>30</v>
      </c>
      <c r="G12" s="25">
        <v>250</v>
      </c>
      <c r="H12" s="26">
        <v>50</v>
      </c>
      <c r="I12" s="26">
        <v>100</v>
      </c>
      <c r="J12" s="26">
        <v>300</v>
      </c>
      <c r="K12" s="26">
        <v>0</v>
      </c>
      <c r="L12" s="26">
        <v>0</v>
      </c>
      <c r="M12" s="26"/>
    </row>
    <row r="13" s="3" customFormat="1" ht="40.5" spans="1:13">
      <c r="A13" s="25">
        <v>4</v>
      </c>
      <c r="B13" s="25" t="s">
        <v>21</v>
      </c>
      <c r="C13" s="25" t="s">
        <v>31</v>
      </c>
      <c r="D13" s="25" t="s">
        <v>32</v>
      </c>
      <c r="E13" s="25" t="s">
        <v>33</v>
      </c>
      <c r="F13" s="25" t="s">
        <v>34</v>
      </c>
      <c r="G13" s="25">
        <v>30</v>
      </c>
      <c r="H13" s="26">
        <v>15</v>
      </c>
      <c r="I13" s="26">
        <v>455</v>
      </c>
      <c r="J13" s="26">
        <v>2006</v>
      </c>
      <c r="K13" s="26">
        <v>455</v>
      </c>
      <c r="L13" s="26">
        <v>2006</v>
      </c>
      <c r="M13" s="26"/>
    </row>
    <row r="14" s="3" customFormat="1" ht="54" spans="1:13">
      <c r="A14" s="27">
        <v>5</v>
      </c>
      <c r="B14" s="26" t="s">
        <v>21</v>
      </c>
      <c r="C14" s="26" t="s">
        <v>35</v>
      </c>
      <c r="D14" s="28" t="s">
        <v>21</v>
      </c>
      <c r="E14" s="28" t="s">
        <v>36</v>
      </c>
      <c r="F14" s="28" t="s">
        <v>27</v>
      </c>
      <c r="G14" s="28">
        <v>210</v>
      </c>
      <c r="H14" s="29">
        <v>30</v>
      </c>
      <c r="I14" s="29">
        <v>442</v>
      </c>
      <c r="J14" s="29">
        <v>442</v>
      </c>
      <c r="K14" s="29">
        <v>200</v>
      </c>
      <c r="L14" s="29">
        <v>200</v>
      </c>
      <c r="M14" s="29"/>
    </row>
    <row r="15" s="2" customFormat="1" ht="13.5" spans="1:14">
      <c r="A15" s="21" t="s">
        <v>37</v>
      </c>
      <c r="B15" s="21"/>
      <c r="C15" s="21"/>
      <c r="D15" s="21"/>
      <c r="E15" s="21">
        <v>20</v>
      </c>
      <c r="F15" s="21"/>
      <c r="G15" s="21">
        <v>7273.87</v>
      </c>
      <c r="H15" s="21">
        <f>SUM(H16:H36)</f>
        <v>0</v>
      </c>
      <c r="I15" s="21">
        <f>SUM(I16:I36)</f>
        <v>2460</v>
      </c>
      <c r="J15" s="21">
        <f>SUM(J16:J36)</f>
        <v>13289</v>
      </c>
      <c r="K15" s="21">
        <f>SUM(K16:K36)</f>
        <v>806</v>
      </c>
      <c r="L15" s="21">
        <f>SUM(L16:L36)</f>
        <v>4150</v>
      </c>
      <c r="M15" s="21"/>
      <c r="N15" s="40"/>
    </row>
    <row r="16" s="3" customFormat="1" ht="27" spans="1:13">
      <c r="A16" s="25">
        <v>1</v>
      </c>
      <c r="B16" s="25" t="s">
        <v>21</v>
      </c>
      <c r="C16" s="25" t="s">
        <v>38</v>
      </c>
      <c r="D16" s="25" t="s">
        <v>39</v>
      </c>
      <c r="E16" s="25" t="s">
        <v>40</v>
      </c>
      <c r="F16" s="25" t="s">
        <v>41</v>
      </c>
      <c r="G16" s="25">
        <v>371.24</v>
      </c>
      <c r="H16" s="26">
        <v>0</v>
      </c>
      <c r="I16" s="26">
        <v>108</v>
      </c>
      <c r="J16" s="26">
        <v>667</v>
      </c>
      <c r="K16" s="26">
        <v>35</v>
      </c>
      <c r="L16" s="26">
        <v>179</v>
      </c>
      <c r="M16" s="26"/>
    </row>
    <row r="17" s="3" customFormat="1" ht="27" spans="1:13">
      <c r="A17" s="25">
        <v>2</v>
      </c>
      <c r="B17" s="25" t="s">
        <v>21</v>
      </c>
      <c r="C17" s="25" t="s">
        <v>42</v>
      </c>
      <c r="D17" s="25" t="s">
        <v>43</v>
      </c>
      <c r="E17" s="25" t="s">
        <v>44</v>
      </c>
      <c r="F17" s="25" t="s">
        <v>41</v>
      </c>
      <c r="G17" s="25">
        <v>527.81</v>
      </c>
      <c r="H17" s="26">
        <v>0</v>
      </c>
      <c r="I17" s="26">
        <v>95</v>
      </c>
      <c r="J17" s="26">
        <v>567</v>
      </c>
      <c r="K17" s="26">
        <v>38</v>
      </c>
      <c r="L17" s="26">
        <v>180</v>
      </c>
      <c r="M17" s="26"/>
    </row>
    <row r="18" s="3" customFormat="1" ht="40.5" spans="1:13">
      <c r="A18" s="25">
        <v>3</v>
      </c>
      <c r="B18" s="25" t="s">
        <v>21</v>
      </c>
      <c r="C18" s="25" t="s">
        <v>45</v>
      </c>
      <c r="D18" s="25" t="s">
        <v>46</v>
      </c>
      <c r="E18" s="25" t="s">
        <v>47</v>
      </c>
      <c r="F18" s="25" t="s">
        <v>41</v>
      </c>
      <c r="G18" s="25">
        <v>188.75</v>
      </c>
      <c r="H18" s="26">
        <v>0</v>
      </c>
      <c r="I18" s="26">
        <v>101</v>
      </c>
      <c r="J18" s="26">
        <v>576</v>
      </c>
      <c r="K18" s="26">
        <v>23</v>
      </c>
      <c r="L18" s="26">
        <v>137</v>
      </c>
      <c r="M18" s="26"/>
    </row>
    <row r="19" s="3" customFormat="1" ht="40.5" spans="1:13">
      <c r="A19" s="25">
        <v>4</v>
      </c>
      <c r="B19" s="25" t="s">
        <v>21</v>
      </c>
      <c r="C19" s="25" t="s">
        <v>48</v>
      </c>
      <c r="D19" s="25" t="s">
        <v>49</v>
      </c>
      <c r="E19" s="25" t="s">
        <v>50</v>
      </c>
      <c r="F19" s="25" t="s">
        <v>34</v>
      </c>
      <c r="G19" s="25">
        <v>417.99</v>
      </c>
      <c r="H19" s="26">
        <v>0</v>
      </c>
      <c r="I19" s="26">
        <v>101</v>
      </c>
      <c r="J19" s="26">
        <v>576</v>
      </c>
      <c r="K19" s="26">
        <v>47</v>
      </c>
      <c r="L19" s="26">
        <v>190</v>
      </c>
      <c r="M19" s="26"/>
    </row>
    <row r="20" s="3" customFormat="1" ht="40.5" spans="1:13">
      <c r="A20" s="25">
        <v>5</v>
      </c>
      <c r="B20" s="25" t="s">
        <v>21</v>
      </c>
      <c r="C20" s="25" t="s">
        <v>51</v>
      </c>
      <c r="D20" s="25" t="s">
        <v>52</v>
      </c>
      <c r="E20" s="25" t="s">
        <v>53</v>
      </c>
      <c r="F20" s="25" t="s">
        <v>41</v>
      </c>
      <c r="G20" s="25">
        <v>323.43</v>
      </c>
      <c r="H20" s="26">
        <v>0</v>
      </c>
      <c r="I20" s="26">
        <v>101</v>
      </c>
      <c r="J20" s="26">
        <v>576</v>
      </c>
      <c r="K20" s="26">
        <v>23</v>
      </c>
      <c r="L20" s="26">
        <v>137</v>
      </c>
      <c r="M20" s="26"/>
    </row>
    <row r="21" s="3" customFormat="1" ht="40.5" spans="1:13">
      <c r="A21" s="25">
        <v>6</v>
      </c>
      <c r="B21" s="25" t="s">
        <v>21</v>
      </c>
      <c r="C21" s="25" t="s">
        <v>54</v>
      </c>
      <c r="D21" s="25" t="s">
        <v>55</v>
      </c>
      <c r="E21" s="25" t="s">
        <v>56</v>
      </c>
      <c r="F21" s="25" t="s">
        <v>41</v>
      </c>
      <c r="G21" s="25">
        <v>234.98</v>
      </c>
      <c r="H21" s="26">
        <v>0</v>
      </c>
      <c r="I21" s="26">
        <v>112</v>
      </c>
      <c r="J21" s="26">
        <v>461</v>
      </c>
      <c r="K21" s="26">
        <v>35</v>
      </c>
      <c r="L21" s="26">
        <v>129</v>
      </c>
      <c r="M21" s="26"/>
    </row>
    <row r="22" s="3" customFormat="1" ht="54" spans="1:13">
      <c r="A22" s="25">
        <v>7</v>
      </c>
      <c r="B22" s="25" t="s">
        <v>21</v>
      </c>
      <c r="C22" s="25" t="s">
        <v>57</v>
      </c>
      <c r="D22" s="25" t="s">
        <v>58</v>
      </c>
      <c r="E22" s="25" t="s">
        <v>59</v>
      </c>
      <c r="F22" s="25" t="s">
        <v>34</v>
      </c>
      <c r="G22" s="25">
        <v>221</v>
      </c>
      <c r="H22" s="26">
        <v>0</v>
      </c>
      <c r="I22" s="26">
        <v>193</v>
      </c>
      <c r="J22" s="26">
        <v>1314</v>
      </c>
      <c r="K22" s="26">
        <v>24</v>
      </c>
      <c r="L22" s="26">
        <v>118</v>
      </c>
      <c r="M22" s="26"/>
    </row>
    <row r="23" s="3" customFormat="1" ht="40.5" spans="1:13">
      <c r="A23" s="25">
        <v>8</v>
      </c>
      <c r="B23" s="25" t="s">
        <v>21</v>
      </c>
      <c r="C23" s="25" t="s">
        <v>60</v>
      </c>
      <c r="D23" s="25" t="s">
        <v>61</v>
      </c>
      <c r="E23" s="25" t="s">
        <v>62</v>
      </c>
      <c r="F23" s="25" t="s">
        <v>63</v>
      </c>
      <c r="G23" s="25">
        <v>326.7</v>
      </c>
      <c r="H23" s="26">
        <v>0</v>
      </c>
      <c r="I23" s="26">
        <v>121</v>
      </c>
      <c r="J23" s="26">
        <v>606</v>
      </c>
      <c r="K23" s="26">
        <v>19</v>
      </c>
      <c r="L23" s="26">
        <v>102</v>
      </c>
      <c r="M23" s="26"/>
    </row>
    <row r="24" s="3" customFormat="1" ht="40.5" spans="1:13">
      <c r="A24" s="25">
        <v>9</v>
      </c>
      <c r="B24" s="25" t="s">
        <v>21</v>
      </c>
      <c r="C24" s="25" t="s">
        <v>64</v>
      </c>
      <c r="D24" s="25" t="s">
        <v>65</v>
      </c>
      <c r="E24" s="25" t="s">
        <v>66</v>
      </c>
      <c r="F24" s="25" t="s">
        <v>41</v>
      </c>
      <c r="G24" s="25">
        <v>179.87</v>
      </c>
      <c r="H24" s="26">
        <v>0</v>
      </c>
      <c r="I24" s="26">
        <v>193</v>
      </c>
      <c r="J24" s="26">
        <v>1314</v>
      </c>
      <c r="K24" s="26">
        <v>36</v>
      </c>
      <c r="L24" s="26">
        <v>189</v>
      </c>
      <c r="M24" s="26"/>
    </row>
    <row r="25" s="3" customFormat="1" ht="40.5" spans="1:13">
      <c r="A25" s="25">
        <v>10</v>
      </c>
      <c r="B25" s="25" t="s">
        <v>21</v>
      </c>
      <c r="C25" s="25" t="s">
        <v>67</v>
      </c>
      <c r="D25" s="25" t="s">
        <v>68</v>
      </c>
      <c r="E25" s="25" t="s">
        <v>69</v>
      </c>
      <c r="F25" s="25" t="s">
        <v>41</v>
      </c>
      <c r="G25" s="25">
        <v>155.4</v>
      </c>
      <c r="H25" s="26">
        <v>0</v>
      </c>
      <c r="I25" s="26">
        <v>193</v>
      </c>
      <c r="J25" s="26">
        <v>1314</v>
      </c>
      <c r="K25" s="26">
        <v>36</v>
      </c>
      <c r="L25" s="26">
        <v>189</v>
      </c>
      <c r="M25" s="26"/>
    </row>
    <row r="26" s="3" customFormat="1" ht="40.5" spans="1:13">
      <c r="A26" s="25">
        <v>11</v>
      </c>
      <c r="B26" s="25" t="s">
        <v>21</v>
      </c>
      <c r="C26" s="25" t="s">
        <v>70</v>
      </c>
      <c r="D26" s="25" t="s">
        <v>71</v>
      </c>
      <c r="E26" s="25" t="s">
        <v>72</v>
      </c>
      <c r="F26" s="25" t="s">
        <v>63</v>
      </c>
      <c r="G26" s="25">
        <v>325.54</v>
      </c>
      <c r="H26" s="26">
        <v>0</v>
      </c>
      <c r="I26" s="26">
        <v>62</v>
      </c>
      <c r="J26" s="26">
        <v>321</v>
      </c>
      <c r="K26" s="26">
        <v>49</v>
      </c>
      <c r="L26" s="26">
        <v>237</v>
      </c>
      <c r="M26" s="26"/>
    </row>
    <row r="27" s="3" customFormat="1" ht="40.5" spans="1:13">
      <c r="A27" s="25">
        <v>12</v>
      </c>
      <c r="B27" s="25" t="s">
        <v>21</v>
      </c>
      <c r="C27" s="25" t="s">
        <v>73</v>
      </c>
      <c r="D27" s="25" t="s">
        <v>74</v>
      </c>
      <c r="E27" s="25" t="s">
        <v>75</v>
      </c>
      <c r="F27" s="25" t="s">
        <v>63</v>
      </c>
      <c r="G27" s="25">
        <v>205.72</v>
      </c>
      <c r="H27" s="26">
        <v>0</v>
      </c>
      <c r="I27" s="26">
        <v>62</v>
      </c>
      <c r="J27" s="26">
        <v>267</v>
      </c>
      <c r="K27" s="26">
        <v>49</v>
      </c>
      <c r="L27" s="26">
        <v>237</v>
      </c>
      <c r="M27" s="26"/>
    </row>
    <row r="28" s="3" customFormat="1" ht="40.5" spans="1:13">
      <c r="A28" s="25">
        <v>13</v>
      </c>
      <c r="B28" s="25" t="s">
        <v>21</v>
      </c>
      <c r="C28" s="25" t="s">
        <v>76</v>
      </c>
      <c r="D28" s="25" t="s">
        <v>77</v>
      </c>
      <c r="E28" s="25" t="s">
        <v>78</v>
      </c>
      <c r="F28" s="25" t="s">
        <v>41</v>
      </c>
      <c r="G28" s="25">
        <v>558.98</v>
      </c>
      <c r="H28" s="26">
        <v>0</v>
      </c>
      <c r="I28" s="26">
        <v>121</v>
      </c>
      <c r="J28" s="26">
        <v>606</v>
      </c>
      <c r="K28" s="26">
        <v>28</v>
      </c>
      <c r="L28" s="26">
        <v>142</v>
      </c>
      <c r="M28" s="26"/>
    </row>
    <row r="29" s="3" customFormat="1" ht="40.5" spans="1:13">
      <c r="A29" s="25">
        <v>14</v>
      </c>
      <c r="B29" s="25" t="s">
        <v>21</v>
      </c>
      <c r="C29" s="25" t="s">
        <v>79</v>
      </c>
      <c r="D29" s="25" t="s">
        <v>80</v>
      </c>
      <c r="E29" s="25" t="s">
        <v>81</v>
      </c>
      <c r="F29" s="25" t="s">
        <v>34</v>
      </c>
      <c r="G29" s="25">
        <v>299.76</v>
      </c>
      <c r="H29" s="26">
        <v>0</v>
      </c>
      <c r="I29" s="26">
        <v>213</v>
      </c>
      <c r="J29" s="26">
        <v>962</v>
      </c>
      <c r="K29" s="26">
        <v>28</v>
      </c>
      <c r="L29" s="26">
        <v>149</v>
      </c>
      <c r="M29" s="26"/>
    </row>
    <row r="30" s="3" customFormat="1" ht="40.5" spans="1:13">
      <c r="A30" s="25">
        <v>15</v>
      </c>
      <c r="B30" s="25" t="s">
        <v>21</v>
      </c>
      <c r="C30" s="25" t="s">
        <v>82</v>
      </c>
      <c r="D30" s="25" t="s">
        <v>83</v>
      </c>
      <c r="E30" s="25" t="s">
        <v>84</v>
      </c>
      <c r="F30" s="25" t="s">
        <v>41</v>
      </c>
      <c r="G30" s="25">
        <v>712.44</v>
      </c>
      <c r="H30" s="26">
        <v>0</v>
      </c>
      <c r="I30" s="26">
        <v>213</v>
      </c>
      <c r="J30" s="26">
        <v>962</v>
      </c>
      <c r="K30" s="26">
        <v>70</v>
      </c>
      <c r="L30" s="26">
        <v>303</v>
      </c>
      <c r="M30" s="26"/>
    </row>
    <row r="31" s="3" customFormat="1" ht="40.5" spans="1:13">
      <c r="A31" s="25">
        <v>16</v>
      </c>
      <c r="B31" s="25" t="s">
        <v>21</v>
      </c>
      <c r="C31" s="25" t="s">
        <v>85</v>
      </c>
      <c r="D31" s="25" t="s">
        <v>86</v>
      </c>
      <c r="E31" s="25" t="s">
        <v>87</v>
      </c>
      <c r="F31" s="25" t="s">
        <v>34</v>
      </c>
      <c r="G31" s="25">
        <v>225.47</v>
      </c>
      <c r="H31" s="26">
        <v>0</v>
      </c>
      <c r="I31" s="26">
        <v>62</v>
      </c>
      <c r="J31" s="26">
        <v>319</v>
      </c>
      <c r="K31" s="26">
        <v>62</v>
      </c>
      <c r="L31" s="26">
        <v>319</v>
      </c>
      <c r="M31" s="26"/>
    </row>
    <row r="32" s="3" customFormat="1" ht="40.5" spans="1:13">
      <c r="A32" s="25">
        <v>17</v>
      </c>
      <c r="B32" s="25" t="s">
        <v>21</v>
      </c>
      <c r="C32" s="25" t="s">
        <v>88</v>
      </c>
      <c r="D32" s="25" t="s">
        <v>89</v>
      </c>
      <c r="E32" s="25" t="s">
        <v>90</v>
      </c>
      <c r="F32" s="25" t="s">
        <v>91</v>
      </c>
      <c r="G32" s="25">
        <v>454</v>
      </c>
      <c r="H32" s="26">
        <v>0</v>
      </c>
      <c r="I32" s="26">
        <v>130</v>
      </c>
      <c r="J32" s="26">
        <v>250</v>
      </c>
      <c r="K32" s="26">
        <v>40</v>
      </c>
      <c r="L32" s="26">
        <v>120</v>
      </c>
      <c r="M32" s="26"/>
    </row>
    <row r="33" s="3" customFormat="1" ht="54" spans="1:13">
      <c r="A33" s="25">
        <v>18</v>
      </c>
      <c r="B33" s="25" t="s">
        <v>21</v>
      </c>
      <c r="C33" s="25" t="s">
        <v>92</v>
      </c>
      <c r="D33" s="25" t="s">
        <v>93</v>
      </c>
      <c r="E33" s="25" t="s">
        <v>94</v>
      </c>
      <c r="F33" s="25" t="s">
        <v>95</v>
      </c>
      <c r="G33" s="25">
        <v>600.79</v>
      </c>
      <c r="H33" s="26">
        <v>0</v>
      </c>
      <c r="I33" s="26">
        <v>82</v>
      </c>
      <c r="J33" s="26">
        <v>366</v>
      </c>
      <c r="K33" s="26">
        <v>23</v>
      </c>
      <c r="L33" s="26">
        <v>94</v>
      </c>
      <c r="M33" s="26"/>
    </row>
    <row r="34" s="3" customFormat="1" ht="27" spans="1:13">
      <c r="A34" s="30">
        <v>19</v>
      </c>
      <c r="B34" s="25" t="s">
        <v>21</v>
      </c>
      <c r="C34" s="25" t="s">
        <v>96</v>
      </c>
      <c r="D34" s="25" t="s">
        <v>97</v>
      </c>
      <c r="E34" s="25" t="s">
        <v>98</v>
      </c>
      <c r="F34" s="25" t="s">
        <v>95</v>
      </c>
      <c r="G34" s="25">
        <v>564.59</v>
      </c>
      <c r="H34" s="26">
        <v>0</v>
      </c>
      <c r="I34" s="26">
        <v>60</v>
      </c>
      <c r="J34" s="26">
        <v>450</v>
      </c>
      <c r="K34" s="26">
        <v>60</v>
      </c>
      <c r="L34" s="26">
        <v>450</v>
      </c>
      <c r="M34" s="26"/>
    </row>
    <row r="35" s="3" customFormat="1" ht="94.5" spans="1:13">
      <c r="A35" s="31"/>
      <c r="B35" s="25" t="s">
        <v>21</v>
      </c>
      <c r="C35" s="25" t="s">
        <v>96</v>
      </c>
      <c r="D35" s="25" t="s">
        <v>97</v>
      </c>
      <c r="E35" s="25" t="s">
        <v>99</v>
      </c>
      <c r="F35" s="25" t="s">
        <v>95</v>
      </c>
      <c r="G35" s="25">
        <v>250.41</v>
      </c>
      <c r="H35" s="26"/>
      <c r="I35" s="26">
        <v>60</v>
      </c>
      <c r="J35" s="26">
        <v>450</v>
      </c>
      <c r="K35" s="26">
        <v>60</v>
      </c>
      <c r="L35" s="26">
        <v>450</v>
      </c>
      <c r="M35" s="26"/>
    </row>
    <row r="36" s="3" customFormat="1" ht="27" spans="1:13">
      <c r="A36" s="25">
        <v>20</v>
      </c>
      <c r="B36" s="25" t="s">
        <v>21</v>
      </c>
      <c r="C36" s="25" t="s">
        <v>100</v>
      </c>
      <c r="D36" s="25" t="s">
        <v>101</v>
      </c>
      <c r="E36" s="25" t="s">
        <v>102</v>
      </c>
      <c r="F36" s="25" t="s">
        <v>95</v>
      </c>
      <c r="G36" s="25">
        <v>129</v>
      </c>
      <c r="H36" s="26">
        <v>0</v>
      </c>
      <c r="I36" s="26">
        <v>77</v>
      </c>
      <c r="J36" s="26">
        <v>365</v>
      </c>
      <c r="K36" s="26">
        <v>21</v>
      </c>
      <c r="L36" s="26">
        <v>99</v>
      </c>
      <c r="M36" s="26"/>
    </row>
    <row r="37" s="2" customFormat="1" ht="13.5" spans="1:14">
      <c r="A37" s="21" t="s">
        <v>103</v>
      </c>
      <c r="B37" s="21"/>
      <c r="C37" s="21"/>
      <c r="D37" s="21"/>
      <c r="E37" s="21">
        <v>3</v>
      </c>
      <c r="F37" s="21"/>
      <c r="G37" s="21">
        <v>7090.66234</v>
      </c>
      <c r="H37" s="21">
        <f>SUM(H38:H40)</f>
        <v>0</v>
      </c>
      <c r="I37" s="21">
        <f>SUM(I38:I40)</f>
        <v>332</v>
      </c>
      <c r="J37" s="21">
        <f>SUM(J38:J40)</f>
        <v>1575</v>
      </c>
      <c r="K37" s="21">
        <f>SUM(K38:K40)</f>
        <v>91</v>
      </c>
      <c r="L37" s="21">
        <f>SUM(L38:L40)</f>
        <v>399</v>
      </c>
      <c r="M37" s="21"/>
      <c r="N37" s="40"/>
    </row>
    <row r="38" s="3" customFormat="1" ht="54" spans="1:13">
      <c r="A38" s="25">
        <v>1</v>
      </c>
      <c r="B38" s="25" t="s">
        <v>21</v>
      </c>
      <c r="C38" s="25" t="s">
        <v>104</v>
      </c>
      <c r="D38" s="25" t="s">
        <v>105</v>
      </c>
      <c r="E38" s="25" t="s">
        <v>106</v>
      </c>
      <c r="F38" s="25" t="s">
        <v>107</v>
      </c>
      <c r="G38" s="25">
        <v>3357.56</v>
      </c>
      <c r="H38" s="26">
        <v>0</v>
      </c>
      <c r="I38" s="26">
        <v>110</v>
      </c>
      <c r="J38" s="26">
        <v>688</v>
      </c>
      <c r="K38" s="26">
        <v>26</v>
      </c>
      <c r="L38" s="26">
        <v>147</v>
      </c>
      <c r="M38" s="26"/>
    </row>
    <row r="39" s="3" customFormat="1" ht="54" spans="1:13">
      <c r="A39" s="25">
        <v>2</v>
      </c>
      <c r="B39" s="25" t="s">
        <v>21</v>
      </c>
      <c r="C39" s="25" t="s">
        <v>108</v>
      </c>
      <c r="D39" s="25" t="s">
        <v>109</v>
      </c>
      <c r="E39" s="25" t="s">
        <v>110</v>
      </c>
      <c r="F39" s="25" t="s">
        <v>34</v>
      </c>
      <c r="G39" s="25">
        <v>1800</v>
      </c>
      <c r="H39" s="26">
        <v>0</v>
      </c>
      <c r="I39" s="26">
        <v>150</v>
      </c>
      <c r="J39" s="26">
        <v>598</v>
      </c>
      <c r="K39" s="26">
        <v>35</v>
      </c>
      <c r="L39" s="26">
        <v>135</v>
      </c>
      <c r="M39" s="26"/>
    </row>
    <row r="40" s="3" customFormat="1" ht="54" spans="1:13">
      <c r="A40" s="25">
        <v>3</v>
      </c>
      <c r="B40" s="25" t="s">
        <v>21</v>
      </c>
      <c r="C40" s="25" t="s">
        <v>111</v>
      </c>
      <c r="D40" s="25" t="s">
        <v>112</v>
      </c>
      <c r="E40" s="25" t="s">
        <v>113</v>
      </c>
      <c r="F40" s="25" t="s">
        <v>107</v>
      </c>
      <c r="G40" s="25">
        <v>1933.10234</v>
      </c>
      <c r="H40" s="26">
        <v>0</v>
      </c>
      <c r="I40" s="26">
        <v>72</v>
      </c>
      <c r="J40" s="26">
        <v>289</v>
      </c>
      <c r="K40" s="26">
        <v>30</v>
      </c>
      <c r="L40" s="26">
        <v>117</v>
      </c>
      <c r="M40" s="26"/>
    </row>
    <row r="41" s="2" customFormat="1" ht="13.5" spans="1:14">
      <c r="A41" s="21" t="s">
        <v>114</v>
      </c>
      <c r="B41" s="21"/>
      <c r="C41" s="21"/>
      <c r="D41" s="21"/>
      <c r="E41" s="21">
        <v>6</v>
      </c>
      <c r="F41" s="21"/>
      <c r="G41" s="21">
        <v>1832.6776</v>
      </c>
      <c r="H41" s="32">
        <f>SUM(H42:H47)</f>
        <v>0</v>
      </c>
      <c r="I41" s="32">
        <f>SUM(I42:I47)</f>
        <v>666</v>
      </c>
      <c r="J41" s="32">
        <f>SUM(J42:J47)</f>
        <v>3189</v>
      </c>
      <c r="K41" s="32">
        <f>SUM(K42:K47)</f>
        <v>368</v>
      </c>
      <c r="L41" s="32">
        <f>SUM(L42:L47)</f>
        <v>1542</v>
      </c>
      <c r="M41" s="32"/>
      <c r="N41" s="40"/>
    </row>
    <row r="42" s="3" customFormat="1" ht="54" spans="1:13">
      <c r="A42" s="25">
        <v>1</v>
      </c>
      <c r="B42" s="25" t="s">
        <v>21</v>
      </c>
      <c r="C42" s="25" t="s">
        <v>115</v>
      </c>
      <c r="D42" s="25" t="s">
        <v>116</v>
      </c>
      <c r="E42" s="25" t="s">
        <v>117</v>
      </c>
      <c r="F42" s="25" t="s">
        <v>91</v>
      </c>
      <c r="G42" s="25">
        <v>395.6</v>
      </c>
      <c r="H42" s="26">
        <v>0</v>
      </c>
      <c r="I42" s="26">
        <v>29</v>
      </c>
      <c r="J42" s="26">
        <v>117</v>
      </c>
      <c r="K42" s="26">
        <v>29</v>
      </c>
      <c r="L42" s="26">
        <v>117</v>
      </c>
      <c r="M42" s="26"/>
    </row>
    <row r="43" s="3" customFormat="1" ht="27" spans="1:13">
      <c r="A43" s="25">
        <v>2</v>
      </c>
      <c r="B43" s="25" t="s">
        <v>21</v>
      </c>
      <c r="C43" s="25" t="s">
        <v>118</v>
      </c>
      <c r="D43" s="25" t="s">
        <v>119</v>
      </c>
      <c r="E43" s="25" t="s">
        <v>120</v>
      </c>
      <c r="F43" s="25" t="s">
        <v>91</v>
      </c>
      <c r="G43" s="25">
        <v>256.28</v>
      </c>
      <c r="H43" s="26">
        <v>0</v>
      </c>
      <c r="I43" s="26">
        <v>103</v>
      </c>
      <c r="J43" s="26">
        <v>506</v>
      </c>
      <c r="K43" s="26">
        <v>46</v>
      </c>
      <c r="L43" s="26">
        <v>238</v>
      </c>
      <c r="M43" s="26"/>
    </row>
    <row r="44" s="3" customFormat="1" ht="54" spans="1:13">
      <c r="A44" s="25">
        <v>3</v>
      </c>
      <c r="B44" s="25" t="s">
        <v>21</v>
      </c>
      <c r="C44" s="25" t="s">
        <v>121</v>
      </c>
      <c r="D44" s="25" t="s">
        <v>122</v>
      </c>
      <c r="E44" s="25" t="s">
        <v>123</v>
      </c>
      <c r="F44" s="25" t="s">
        <v>91</v>
      </c>
      <c r="G44" s="25">
        <v>39.99</v>
      </c>
      <c r="H44" s="26">
        <v>0</v>
      </c>
      <c r="I44" s="26">
        <v>99</v>
      </c>
      <c r="J44" s="26">
        <v>341</v>
      </c>
      <c r="K44" s="26">
        <v>99</v>
      </c>
      <c r="L44" s="26">
        <v>341</v>
      </c>
      <c r="M44" s="26"/>
    </row>
    <row r="45" s="3" customFormat="1" ht="67.5" spans="1:13">
      <c r="A45" s="25">
        <v>4</v>
      </c>
      <c r="B45" s="25" t="s">
        <v>21</v>
      </c>
      <c r="C45" s="25" t="s">
        <v>124</v>
      </c>
      <c r="D45" s="25" t="s">
        <v>125</v>
      </c>
      <c r="E45" s="25" t="s">
        <v>126</v>
      </c>
      <c r="F45" s="25" t="s">
        <v>91</v>
      </c>
      <c r="G45" s="25">
        <v>326.5</v>
      </c>
      <c r="H45" s="26">
        <v>0</v>
      </c>
      <c r="I45" s="26">
        <v>76</v>
      </c>
      <c r="J45" s="26">
        <v>350</v>
      </c>
      <c r="K45" s="26">
        <v>76</v>
      </c>
      <c r="L45" s="26">
        <v>350</v>
      </c>
      <c r="M45" s="26"/>
    </row>
    <row r="46" s="3" customFormat="1" ht="94.5" spans="1:13">
      <c r="A46" s="25">
        <v>5</v>
      </c>
      <c r="B46" s="25" t="s">
        <v>21</v>
      </c>
      <c r="C46" s="25" t="s">
        <v>127</v>
      </c>
      <c r="D46" s="25" t="s">
        <v>128</v>
      </c>
      <c r="E46" s="25" t="s">
        <v>129</v>
      </c>
      <c r="F46" s="25" t="s">
        <v>91</v>
      </c>
      <c r="G46" s="25">
        <v>671.2147</v>
      </c>
      <c r="H46" s="26"/>
      <c r="I46" s="26">
        <v>300</v>
      </c>
      <c r="J46" s="26">
        <v>1645</v>
      </c>
      <c r="K46" s="26">
        <v>74</v>
      </c>
      <c r="L46" s="26">
        <v>293</v>
      </c>
      <c r="M46" s="26"/>
    </row>
    <row r="47" s="3" customFormat="1" ht="54" spans="1:13">
      <c r="A47" s="25">
        <v>6</v>
      </c>
      <c r="B47" s="25" t="s">
        <v>21</v>
      </c>
      <c r="C47" s="25" t="s">
        <v>130</v>
      </c>
      <c r="D47" s="25" t="s">
        <v>131</v>
      </c>
      <c r="E47" s="25" t="s">
        <v>132</v>
      </c>
      <c r="F47" s="25" t="s">
        <v>133</v>
      </c>
      <c r="G47" s="25">
        <v>143.0929</v>
      </c>
      <c r="H47" s="26"/>
      <c r="I47" s="26">
        <v>59</v>
      </c>
      <c r="J47" s="26">
        <v>230</v>
      </c>
      <c r="K47" s="26">
        <v>44</v>
      </c>
      <c r="L47" s="26">
        <v>203</v>
      </c>
      <c r="M47" s="26"/>
    </row>
    <row r="48" s="2" customFormat="1" ht="13.5" spans="1:14">
      <c r="A48" s="21" t="s">
        <v>134</v>
      </c>
      <c r="B48" s="21"/>
      <c r="C48" s="21"/>
      <c r="D48" s="21"/>
      <c r="E48" s="21">
        <v>3</v>
      </c>
      <c r="F48" s="21"/>
      <c r="G48" s="21">
        <v>1121.79</v>
      </c>
      <c r="H48" s="21">
        <f>SUM(H49:H51)</f>
        <v>0</v>
      </c>
      <c r="I48" s="21">
        <f>SUM(I49:I51)</f>
        <v>709</v>
      </c>
      <c r="J48" s="21">
        <f>SUM(J49:J51)</f>
        <v>709</v>
      </c>
      <c r="K48" s="21">
        <f>SUM(K49:K51)</f>
        <v>709</v>
      </c>
      <c r="L48" s="21">
        <f>SUM(L49:L51)</f>
        <v>709</v>
      </c>
      <c r="M48" s="21"/>
      <c r="N48" s="40"/>
    </row>
    <row r="49" s="3" customFormat="1" ht="27" spans="1:13">
      <c r="A49" s="25">
        <v>1</v>
      </c>
      <c r="B49" s="25" t="s">
        <v>21</v>
      </c>
      <c r="C49" s="25" t="s">
        <v>135</v>
      </c>
      <c r="D49" s="25" t="s">
        <v>21</v>
      </c>
      <c r="E49" s="25" t="s">
        <v>136</v>
      </c>
      <c r="F49" s="25" t="s">
        <v>34</v>
      </c>
      <c r="G49" s="25">
        <v>537.49</v>
      </c>
      <c r="H49" s="26"/>
      <c r="I49" s="26"/>
      <c r="J49" s="26"/>
      <c r="K49" s="26"/>
      <c r="L49" s="26"/>
      <c r="M49" s="26"/>
    </row>
    <row r="50" s="3" customFormat="1" ht="27" spans="1:13">
      <c r="A50" s="25">
        <v>2</v>
      </c>
      <c r="B50" s="25" t="s">
        <v>21</v>
      </c>
      <c r="C50" s="25" t="s">
        <v>137</v>
      </c>
      <c r="D50" s="25" t="s">
        <v>21</v>
      </c>
      <c r="E50" s="25" t="s">
        <v>138</v>
      </c>
      <c r="F50" s="25" t="s">
        <v>27</v>
      </c>
      <c r="G50" s="25">
        <v>494.41</v>
      </c>
      <c r="H50" s="26"/>
      <c r="I50" s="26"/>
      <c r="J50" s="26"/>
      <c r="K50" s="26"/>
      <c r="L50" s="26"/>
      <c r="M50" s="26"/>
    </row>
    <row r="51" s="3" customFormat="1" ht="67.5" spans="1:13">
      <c r="A51" s="25">
        <v>3</v>
      </c>
      <c r="B51" s="25" t="s">
        <v>21</v>
      </c>
      <c r="C51" s="25" t="s">
        <v>139</v>
      </c>
      <c r="D51" s="25" t="s">
        <v>97</v>
      </c>
      <c r="E51" s="25" t="s">
        <v>140</v>
      </c>
      <c r="F51" s="25" t="s">
        <v>141</v>
      </c>
      <c r="G51" s="25">
        <v>89.89</v>
      </c>
      <c r="H51" s="26"/>
      <c r="I51" s="26">
        <v>709</v>
      </c>
      <c r="J51" s="26">
        <v>709</v>
      </c>
      <c r="K51" s="26">
        <v>709</v>
      </c>
      <c r="L51" s="26">
        <v>709</v>
      </c>
      <c r="M51" s="26"/>
    </row>
    <row r="52" s="2" customFormat="1" ht="13.5" spans="1:14">
      <c r="A52" s="22" t="s">
        <v>142</v>
      </c>
      <c r="B52" s="23"/>
      <c r="C52" s="23"/>
      <c r="D52" s="24"/>
      <c r="E52" s="33">
        <v>1</v>
      </c>
      <c r="F52" s="33"/>
      <c r="G52" s="34">
        <v>6738.55</v>
      </c>
      <c r="H52" s="35">
        <f>H53</f>
        <v>0</v>
      </c>
      <c r="I52" s="35">
        <f>I53</f>
        <v>0</v>
      </c>
      <c r="J52" s="35">
        <f>J53</f>
        <v>19253</v>
      </c>
      <c r="K52" s="35">
        <f>K53</f>
        <v>0</v>
      </c>
      <c r="L52" s="35">
        <f>L53</f>
        <v>9400</v>
      </c>
      <c r="M52" s="35"/>
      <c r="N52" s="40"/>
    </row>
    <row r="53" s="3" customFormat="1" ht="27" spans="1:13">
      <c r="A53" s="36">
        <v>1</v>
      </c>
      <c r="B53" s="37" t="s">
        <v>21</v>
      </c>
      <c r="C53" s="25" t="s">
        <v>143</v>
      </c>
      <c r="D53" s="37" t="s">
        <v>21</v>
      </c>
      <c r="E53" s="25" t="s">
        <v>144</v>
      </c>
      <c r="F53" s="25" t="s">
        <v>145</v>
      </c>
      <c r="G53" s="38"/>
      <c r="H53" s="37"/>
      <c r="I53" s="37"/>
      <c r="J53" s="37">
        <v>19253</v>
      </c>
      <c r="K53" s="37"/>
      <c r="L53" s="37">
        <v>9400</v>
      </c>
      <c r="M53" s="37"/>
    </row>
    <row r="54" s="2" customFormat="1" ht="13.5" spans="1:14">
      <c r="A54" s="21" t="s">
        <v>146</v>
      </c>
      <c r="B54" s="21"/>
      <c r="C54" s="21"/>
      <c r="D54" s="21"/>
      <c r="E54" s="21">
        <f>E55+E61+E67+E70+E72</f>
        <v>13</v>
      </c>
      <c r="F54" s="21"/>
      <c r="G54" s="21">
        <v>13370.8</v>
      </c>
      <c r="H54" s="21">
        <f>H55+H61+H67+H70+H72</f>
        <v>293.05</v>
      </c>
      <c r="I54" s="21">
        <f>I55+I61+I67+I70+I72</f>
        <v>9761</v>
      </c>
      <c r="J54" s="21">
        <f>J55+J61+J67+J70+J72</f>
        <v>39065</v>
      </c>
      <c r="K54" s="21">
        <f>K55+K61+K67+K70+K72</f>
        <v>3917</v>
      </c>
      <c r="L54" s="21">
        <f>L55+L61+L67+L70+L72</f>
        <v>15311</v>
      </c>
      <c r="M54" s="21"/>
      <c r="N54" s="40"/>
    </row>
    <row r="55" s="2" customFormat="1" ht="13.5" spans="1:14">
      <c r="A55" s="21" t="s">
        <v>147</v>
      </c>
      <c r="B55" s="21"/>
      <c r="C55" s="21"/>
      <c r="D55" s="21"/>
      <c r="E55" s="21">
        <v>5</v>
      </c>
      <c r="F55" s="21"/>
      <c r="G55" s="21">
        <v>4064.48</v>
      </c>
      <c r="H55" s="21">
        <f>SUM(H56:H60)</f>
        <v>160</v>
      </c>
      <c r="I55" s="21">
        <f>SUM(I56:I60)</f>
        <v>6311</v>
      </c>
      <c r="J55" s="21">
        <f>SUM(J56:J60)</f>
        <v>26684</v>
      </c>
      <c r="K55" s="21">
        <f>SUM(K56:K60)</f>
        <v>1322</v>
      </c>
      <c r="L55" s="21">
        <f>SUM(L56:L60)</f>
        <v>6001</v>
      </c>
      <c r="M55" s="21"/>
      <c r="N55" s="40"/>
    </row>
    <row r="56" s="3" customFormat="1" ht="40.5" spans="1:13">
      <c r="A56" s="25">
        <v>1</v>
      </c>
      <c r="B56" s="25" t="s">
        <v>148</v>
      </c>
      <c r="C56" s="25" t="s">
        <v>149</v>
      </c>
      <c r="D56" s="25" t="s">
        <v>150</v>
      </c>
      <c r="E56" s="25" t="s">
        <v>151</v>
      </c>
      <c r="F56" s="25" t="s">
        <v>152</v>
      </c>
      <c r="G56" s="25">
        <v>1700</v>
      </c>
      <c r="H56" s="26">
        <v>50</v>
      </c>
      <c r="I56" s="26">
        <v>2772</v>
      </c>
      <c r="J56" s="26">
        <v>11617</v>
      </c>
      <c r="K56" s="26">
        <v>550</v>
      </c>
      <c r="L56" s="26">
        <v>2458</v>
      </c>
      <c r="M56" s="26"/>
    </row>
    <row r="57" s="3" customFormat="1" ht="27" spans="1:13">
      <c r="A57" s="25">
        <v>2</v>
      </c>
      <c r="B57" s="25" t="s">
        <v>148</v>
      </c>
      <c r="C57" s="25" t="s">
        <v>153</v>
      </c>
      <c r="D57" s="25" t="s">
        <v>150</v>
      </c>
      <c r="E57" s="25" t="s">
        <v>154</v>
      </c>
      <c r="F57" s="25" t="s">
        <v>155</v>
      </c>
      <c r="G57" s="25">
        <v>1300</v>
      </c>
      <c r="H57" s="26">
        <v>50</v>
      </c>
      <c r="I57" s="26">
        <v>2772</v>
      </c>
      <c r="J57" s="26">
        <v>11617</v>
      </c>
      <c r="K57" s="26">
        <v>550</v>
      </c>
      <c r="L57" s="26">
        <v>2458</v>
      </c>
      <c r="M57" s="26"/>
    </row>
    <row r="58" s="3" customFormat="1" ht="40.5" spans="1:13">
      <c r="A58" s="25">
        <v>3</v>
      </c>
      <c r="B58" s="25" t="s">
        <v>148</v>
      </c>
      <c r="C58" s="25" t="s">
        <v>156</v>
      </c>
      <c r="D58" s="25" t="s">
        <v>157</v>
      </c>
      <c r="E58" s="25" t="s">
        <v>158</v>
      </c>
      <c r="F58" s="25" t="s">
        <v>159</v>
      </c>
      <c r="G58" s="25">
        <v>375.45</v>
      </c>
      <c r="H58" s="26"/>
      <c r="I58" s="26">
        <v>250</v>
      </c>
      <c r="J58" s="26">
        <v>1082</v>
      </c>
      <c r="K58" s="26">
        <v>59</v>
      </c>
      <c r="L58" s="26">
        <v>291</v>
      </c>
      <c r="M58" s="26"/>
    </row>
    <row r="59" s="3" customFormat="1" ht="40.5" spans="1:13">
      <c r="A59" s="25">
        <v>4</v>
      </c>
      <c r="B59" s="25" t="s">
        <v>148</v>
      </c>
      <c r="C59" s="25" t="s">
        <v>160</v>
      </c>
      <c r="D59" s="25" t="s">
        <v>161</v>
      </c>
      <c r="E59" s="25" t="s">
        <v>162</v>
      </c>
      <c r="F59" s="25" t="s">
        <v>159</v>
      </c>
      <c r="G59" s="25">
        <v>339.03</v>
      </c>
      <c r="H59" s="26"/>
      <c r="I59" s="26">
        <v>145</v>
      </c>
      <c r="J59" s="26">
        <v>551</v>
      </c>
      <c r="K59" s="26">
        <v>20</v>
      </c>
      <c r="L59" s="26">
        <v>86</v>
      </c>
      <c r="M59" s="26"/>
    </row>
    <row r="60" s="3" customFormat="1" ht="121.5" spans="1:13">
      <c r="A60" s="25">
        <v>5</v>
      </c>
      <c r="B60" s="26" t="s">
        <v>148</v>
      </c>
      <c r="C60" s="26" t="s">
        <v>163</v>
      </c>
      <c r="D60" s="26" t="s">
        <v>164</v>
      </c>
      <c r="E60" s="26" t="s">
        <v>165</v>
      </c>
      <c r="F60" s="26" t="s">
        <v>159</v>
      </c>
      <c r="G60" s="26">
        <v>350</v>
      </c>
      <c r="H60" s="39">
        <v>60</v>
      </c>
      <c r="I60" s="39">
        <v>372</v>
      </c>
      <c r="J60" s="39">
        <v>1817</v>
      </c>
      <c r="K60" s="39">
        <v>143</v>
      </c>
      <c r="L60" s="39">
        <v>708</v>
      </c>
      <c r="M60" s="41"/>
    </row>
    <row r="61" s="2" customFormat="1" ht="13.5" spans="1:14">
      <c r="A61" s="21" t="s">
        <v>37</v>
      </c>
      <c r="B61" s="21"/>
      <c r="C61" s="21"/>
      <c r="D61" s="21"/>
      <c r="E61" s="21">
        <v>5</v>
      </c>
      <c r="F61" s="21"/>
      <c r="G61" s="21">
        <v>1755</v>
      </c>
      <c r="H61" s="21">
        <f>SUM(H62:H66)</f>
        <v>100.1</v>
      </c>
      <c r="I61" s="21">
        <f>SUM(I62:I66)</f>
        <v>739</v>
      </c>
      <c r="J61" s="21">
        <f>SUM(J62:J66)</f>
        <v>3086</v>
      </c>
      <c r="K61" s="21">
        <f>SUM(K62:K66)</f>
        <v>187</v>
      </c>
      <c r="L61" s="21">
        <f>SUM(L62:L66)</f>
        <v>865</v>
      </c>
      <c r="M61" s="21"/>
      <c r="N61" s="40"/>
    </row>
    <row r="62" s="3" customFormat="1" ht="27" spans="1:13">
      <c r="A62" s="25">
        <v>1</v>
      </c>
      <c r="B62" s="25" t="s">
        <v>148</v>
      </c>
      <c r="C62" s="25" t="s">
        <v>166</v>
      </c>
      <c r="D62" s="25" t="s">
        <v>167</v>
      </c>
      <c r="E62" s="25" t="s">
        <v>168</v>
      </c>
      <c r="F62" s="25" t="s">
        <v>169</v>
      </c>
      <c r="G62" s="25">
        <v>250</v>
      </c>
      <c r="H62" s="26">
        <v>20.1</v>
      </c>
      <c r="I62" s="26">
        <v>151</v>
      </c>
      <c r="J62" s="26">
        <v>670</v>
      </c>
      <c r="K62" s="26">
        <v>45</v>
      </c>
      <c r="L62" s="26">
        <v>205</v>
      </c>
      <c r="M62" s="26"/>
    </row>
    <row r="63" s="3" customFormat="1" ht="40.5" spans="1:13">
      <c r="A63" s="25">
        <v>2</v>
      </c>
      <c r="B63" s="25" t="s">
        <v>148</v>
      </c>
      <c r="C63" s="25" t="s">
        <v>170</v>
      </c>
      <c r="D63" s="25" t="s">
        <v>171</v>
      </c>
      <c r="E63" s="25" t="s">
        <v>172</v>
      </c>
      <c r="F63" s="25" t="s">
        <v>169</v>
      </c>
      <c r="G63" s="25">
        <v>200</v>
      </c>
      <c r="H63" s="26">
        <v>11.5</v>
      </c>
      <c r="I63" s="26">
        <v>28</v>
      </c>
      <c r="J63" s="26">
        <v>129</v>
      </c>
      <c r="K63" s="26">
        <v>14</v>
      </c>
      <c r="L63" s="26">
        <v>78</v>
      </c>
      <c r="M63" s="26"/>
    </row>
    <row r="64" s="3" customFormat="1" ht="27" spans="1:13">
      <c r="A64" s="25">
        <v>3</v>
      </c>
      <c r="B64" s="25" t="s">
        <v>148</v>
      </c>
      <c r="C64" s="25" t="s">
        <v>173</v>
      </c>
      <c r="D64" s="25" t="s">
        <v>174</v>
      </c>
      <c r="E64" s="25" t="s">
        <v>168</v>
      </c>
      <c r="F64" s="25" t="s">
        <v>169</v>
      </c>
      <c r="G64" s="25">
        <v>250</v>
      </c>
      <c r="H64" s="26">
        <v>20.1</v>
      </c>
      <c r="I64" s="26">
        <v>151</v>
      </c>
      <c r="J64" s="26">
        <v>670</v>
      </c>
      <c r="K64" s="26">
        <v>45</v>
      </c>
      <c r="L64" s="26">
        <v>226</v>
      </c>
      <c r="M64" s="26"/>
    </row>
    <row r="65" s="3" customFormat="1" ht="40.5" spans="1:13">
      <c r="A65" s="25">
        <v>4</v>
      </c>
      <c r="B65" s="25" t="s">
        <v>148</v>
      </c>
      <c r="C65" s="25" t="s">
        <v>175</v>
      </c>
      <c r="D65" s="25" t="s">
        <v>176</v>
      </c>
      <c r="E65" s="25" t="s">
        <v>177</v>
      </c>
      <c r="F65" s="25" t="s">
        <v>169</v>
      </c>
      <c r="G65" s="25">
        <v>455</v>
      </c>
      <c r="H65" s="26">
        <v>25.2</v>
      </c>
      <c r="I65" s="26">
        <v>211</v>
      </c>
      <c r="J65" s="26">
        <v>840</v>
      </c>
      <c r="K65" s="26">
        <v>48</v>
      </c>
      <c r="L65" s="26">
        <v>226</v>
      </c>
      <c r="M65" s="26"/>
    </row>
    <row r="66" s="3" customFormat="1" ht="27" spans="1:13">
      <c r="A66" s="25">
        <v>5</v>
      </c>
      <c r="B66" s="25" t="s">
        <v>148</v>
      </c>
      <c r="C66" s="25" t="s">
        <v>178</v>
      </c>
      <c r="D66" s="25" t="s">
        <v>179</v>
      </c>
      <c r="E66" s="25" t="s">
        <v>180</v>
      </c>
      <c r="F66" s="25" t="s">
        <v>169</v>
      </c>
      <c r="G66" s="25">
        <v>600</v>
      </c>
      <c r="H66" s="26">
        <v>23.2</v>
      </c>
      <c r="I66" s="26">
        <v>198</v>
      </c>
      <c r="J66" s="26">
        <v>777</v>
      </c>
      <c r="K66" s="26">
        <v>35</v>
      </c>
      <c r="L66" s="26">
        <v>130</v>
      </c>
      <c r="M66" s="26"/>
    </row>
    <row r="67" s="2" customFormat="1" ht="13.5" spans="1:14">
      <c r="A67" s="21" t="s">
        <v>181</v>
      </c>
      <c r="B67" s="21"/>
      <c r="C67" s="21"/>
      <c r="D67" s="21"/>
      <c r="E67" s="21">
        <v>1</v>
      </c>
      <c r="F67" s="21"/>
      <c r="G67" s="21">
        <v>4623</v>
      </c>
      <c r="H67" s="21">
        <f>SUM(H68:H69)</f>
        <v>32.6</v>
      </c>
      <c r="I67" s="21">
        <f>SUM(I68:I69)</f>
        <v>366</v>
      </c>
      <c r="J67" s="21">
        <f>SUM(J68:J69)</f>
        <v>1089</v>
      </c>
      <c r="K67" s="21">
        <f>SUM(K68:K69)</f>
        <v>63</v>
      </c>
      <c r="L67" s="21">
        <f>SUM(L68:L69)</f>
        <v>239</v>
      </c>
      <c r="M67" s="21"/>
      <c r="N67" s="40"/>
    </row>
    <row r="68" s="3" customFormat="1" ht="13.5" spans="1:13">
      <c r="A68" s="30">
        <v>1</v>
      </c>
      <c r="B68" s="30" t="s">
        <v>148</v>
      </c>
      <c r="C68" s="30" t="s">
        <v>182</v>
      </c>
      <c r="D68" s="30" t="s">
        <v>183</v>
      </c>
      <c r="E68" s="30" t="s">
        <v>184</v>
      </c>
      <c r="F68" s="30" t="s">
        <v>152</v>
      </c>
      <c r="G68" s="30">
        <v>2389.27</v>
      </c>
      <c r="H68" s="42">
        <v>32.6</v>
      </c>
      <c r="I68" s="42">
        <v>366</v>
      </c>
      <c r="J68" s="42">
        <v>1089</v>
      </c>
      <c r="K68" s="42">
        <v>63</v>
      </c>
      <c r="L68" s="42">
        <v>239</v>
      </c>
      <c r="M68" s="42"/>
    </row>
    <row r="69" s="3" customFormat="1" ht="13.5" spans="1:13">
      <c r="A69" s="31"/>
      <c r="B69" s="31"/>
      <c r="C69" s="31"/>
      <c r="D69" s="31"/>
      <c r="E69" s="31"/>
      <c r="F69" s="31"/>
      <c r="G69" s="31">
        <v>2233.73</v>
      </c>
      <c r="H69" s="43"/>
      <c r="I69" s="43"/>
      <c r="J69" s="43"/>
      <c r="K69" s="43"/>
      <c r="L69" s="43"/>
      <c r="M69" s="43"/>
    </row>
    <row r="70" s="2" customFormat="1" ht="13.5" spans="1:14">
      <c r="A70" s="21" t="s">
        <v>185</v>
      </c>
      <c r="B70" s="21"/>
      <c r="C70" s="21"/>
      <c r="D70" s="21"/>
      <c r="E70" s="21">
        <v>1</v>
      </c>
      <c r="F70" s="21"/>
      <c r="G70" s="44">
        <v>56.22</v>
      </c>
      <c r="H70" s="21">
        <f>SUM(H71)</f>
        <v>0</v>
      </c>
      <c r="I70" s="21">
        <f>SUM(I71)</f>
        <v>0</v>
      </c>
      <c r="J70" s="21">
        <f>SUM(J71)</f>
        <v>0</v>
      </c>
      <c r="K70" s="21">
        <f>SUM(K71)</f>
        <v>0</v>
      </c>
      <c r="L70" s="21">
        <f>SUM(L71)</f>
        <v>0</v>
      </c>
      <c r="M70" s="21"/>
      <c r="N70" s="40"/>
    </row>
    <row r="71" s="3" customFormat="1" ht="27" spans="1:13">
      <c r="A71" s="25">
        <v>1</v>
      </c>
      <c r="B71" s="25" t="s">
        <v>148</v>
      </c>
      <c r="C71" s="25" t="s">
        <v>186</v>
      </c>
      <c r="D71" s="25" t="s">
        <v>187</v>
      </c>
      <c r="E71" s="25" t="s">
        <v>188</v>
      </c>
      <c r="F71" s="25" t="s">
        <v>155</v>
      </c>
      <c r="G71" s="45"/>
      <c r="H71" s="26"/>
      <c r="I71" s="26"/>
      <c r="J71" s="26"/>
      <c r="K71" s="26"/>
      <c r="L71" s="26"/>
      <c r="M71" s="26"/>
    </row>
    <row r="72" s="4" customFormat="1" ht="13.5" spans="1:13">
      <c r="A72" s="46" t="s">
        <v>189</v>
      </c>
      <c r="B72" s="46"/>
      <c r="C72" s="46"/>
      <c r="D72" s="46"/>
      <c r="E72" s="46">
        <v>1</v>
      </c>
      <c r="F72" s="46"/>
      <c r="G72" s="47">
        <v>2872.1</v>
      </c>
      <c r="H72" s="48">
        <f>H73</f>
        <v>0.35</v>
      </c>
      <c r="I72" s="59">
        <f>I73</f>
        <v>2345</v>
      </c>
      <c r="J72" s="59">
        <f>J73</f>
        <v>8206</v>
      </c>
      <c r="K72" s="59">
        <f>K73</f>
        <v>2345</v>
      </c>
      <c r="L72" s="59">
        <f>L73</f>
        <v>8206</v>
      </c>
      <c r="M72" s="59"/>
    </row>
    <row r="73" s="3" customFormat="1" ht="27" spans="1:13">
      <c r="A73" s="36">
        <v>1</v>
      </c>
      <c r="B73" s="28" t="s">
        <v>148</v>
      </c>
      <c r="C73" s="26" t="s">
        <v>190</v>
      </c>
      <c r="D73" s="28" t="s">
        <v>191</v>
      </c>
      <c r="E73" s="28" t="s">
        <v>192</v>
      </c>
      <c r="F73" s="28" t="s">
        <v>193</v>
      </c>
      <c r="G73" s="49"/>
      <c r="H73" s="39">
        <v>0.35</v>
      </c>
      <c r="I73" s="39">
        <v>2345</v>
      </c>
      <c r="J73" s="39">
        <v>8206</v>
      </c>
      <c r="K73" s="39">
        <v>2345</v>
      </c>
      <c r="L73" s="39">
        <v>8206</v>
      </c>
      <c r="M73" s="41"/>
    </row>
    <row r="74" s="2" customFormat="1" ht="13.5" spans="1:14">
      <c r="A74" s="21" t="s">
        <v>194</v>
      </c>
      <c r="B74" s="21"/>
      <c r="C74" s="21"/>
      <c r="D74" s="21"/>
      <c r="E74" s="21">
        <f>E75+E89+E92+E109+E111</f>
        <v>32</v>
      </c>
      <c r="F74" s="21"/>
      <c r="G74" s="21">
        <v>19754.29</v>
      </c>
      <c r="H74" s="21">
        <f>H75+H89+H92+H109+H111</f>
        <v>3524.195</v>
      </c>
      <c r="I74" s="21">
        <f>I75+I89+I92+I109+I111</f>
        <v>3598</v>
      </c>
      <c r="J74" s="21">
        <f>J75+J89+J92+J109+J111</f>
        <v>27651</v>
      </c>
      <c r="K74" s="21">
        <f>K75+K89+K92+K109+K111</f>
        <v>2109</v>
      </c>
      <c r="L74" s="21">
        <f>L75+L89+L92+L109+L111</f>
        <v>18712</v>
      </c>
      <c r="M74" s="21"/>
      <c r="N74" s="40"/>
    </row>
    <row r="75" s="2" customFormat="1" ht="13.5" spans="1:14">
      <c r="A75" s="21" t="s">
        <v>20</v>
      </c>
      <c r="B75" s="21"/>
      <c r="C75" s="21"/>
      <c r="D75" s="21"/>
      <c r="E75" s="21">
        <v>13</v>
      </c>
      <c r="F75" s="21"/>
      <c r="G75" s="21">
        <v>3721.34</v>
      </c>
      <c r="H75" s="21">
        <f>SUM(H76:H88)</f>
        <v>362</v>
      </c>
      <c r="I75" s="21">
        <f>SUM(I76:I88)</f>
        <v>1271</v>
      </c>
      <c r="J75" s="21">
        <f>SUM(J76:J88)</f>
        <v>6727</v>
      </c>
      <c r="K75" s="21">
        <f>SUM(K76:K88)</f>
        <v>452</v>
      </c>
      <c r="L75" s="21">
        <f>SUM(L76:L88)</f>
        <v>2068</v>
      </c>
      <c r="M75" s="21"/>
      <c r="N75" s="40"/>
    </row>
    <row r="76" s="3" customFormat="1" ht="54" spans="1:13">
      <c r="A76" s="25">
        <v>1</v>
      </c>
      <c r="B76" s="25" t="s">
        <v>195</v>
      </c>
      <c r="C76" s="25" t="s">
        <v>196</v>
      </c>
      <c r="D76" s="25" t="s">
        <v>197</v>
      </c>
      <c r="E76" s="25" t="s">
        <v>198</v>
      </c>
      <c r="F76" s="25" t="s">
        <v>199</v>
      </c>
      <c r="G76" s="25">
        <v>116</v>
      </c>
      <c r="H76" s="26">
        <v>28</v>
      </c>
      <c r="I76" s="26">
        <v>418</v>
      </c>
      <c r="J76" s="26">
        <v>1966</v>
      </c>
      <c r="K76" s="26">
        <v>77</v>
      </c>
      <c r="L76" s="26">
        <v>302</v>
      </c>
      <c r="M76" s="26"/>
    </row>
    <row r="77" s="3" customFormat="1" ht="40.5" spans="1:13">
      <c r="A77" s="25">
        <v>2</v>
      </c>
      <c r="B77" s="25" t="s">
        <v>195</v>
      </c>
      <c r="C77" s="25" t="s">
        <v>200</v>
      </c>
      <c r="D77" s="25" t="s">
        <v>201</v>
      </c>
      <c r="E77" s="25" t="s">
        <v>202</v>
      </c>
      <c r="F77" s="25" t="s">
        <v>203</v>
      </c>
      <c r="G77" s="25">
        <v>65</v>
      </c>
      <c r="H77" s="26">
        <v>21</v>
      </c>
      <c r="I77" s="26">
        <v>131</v>
      </c>
      <c r="J77" s="26">
        <v>561</v>
      </c>
      <c r="K77" s="26">
        <v>129</v>
      </c>
      <c r="L77" s="26">
        <v>559</v>
      </c>
      <c r="M77" s="26"/>
    </row>
    <row r="78" s="3" customFormat="1" ht="297" spans="1:13">
      <c r="A78" s="25">
        <v>3</v>
      </c>
      <c r="B78" s="25" t="s">
        <v>195</v>
      </c>
      <c r="C78" s="25" t="s">
        <v>204</v>
      </c>
      <c r="D78" s="25" t="s">
        <v>205</v>
      </c>
      <c r="E78" s="25" t="s">
        <v>206</v>
      </c>
      <c r="F78" s="25" t="s">
        <v>207</v>
      </c>
      <c r="G78" s="25">
        <v>1200</v>
      </c>
      <c r="H78" s="26">
        <v>120</v>
      </c>
      <c r="I78" s="26">
        <v>199</v>
      </c>
      <c r="J78" s="26">
        <v>1138</v>
      </c>
      <c r="K78" s="26">
        <v>16</v>
      </c>
      <c r="L78" s="26">
        <v>71</v>
      </c>
      <c r="M78" s="26"/>
    </row>
    <row r="79" s="3" customFormat="1" ht="54" spans="1:13">
      <c r="A79" s="25">
        <v>4</v>
      </c>
      <c r="B79" s="25" t="s">
        <v>195</v>
      </c>
      <c r="C79" s="25" t="s">
        <v>208</v>
      </c>
      <c r="D79" s="25" t="s">
        <v>209</v>
      </c>
      <c r="E79" s="25" t="s">
        <v>210</v>
      </c>
      <c r="F79" s="25" t="s">
        <v>211</v>
      </c>
      <c r="G79" s="25">
        <v>840</v>
      </c>
      <c r="H79" s="26">
        <v>45</v>
      </c>
      <c r="I79" s="26">
        <v>147</v>
      </c>
      <c r="J79" s="26">
        <v>877</v>
      </c>
      <c r="K79" s="26">
        <v>48</v>
      </c>
      <c r="L79" s="26">
        <v>261</v>
      </c>
      <c r="M79" s="26"/>
    </row>
    <row r="80" s="3" customFormat="1" ht="27" spans="1:13">
      <c r="A80" s="25">
        <v>5</v>
      </c>
      <c r="B80" s="25" t="s">
        <v>195</v>
      </c>
      <c r="C80" s="25" t="s">
        <v>212</v>
      </c>
      <c r="D80" s="25" t="s">
        <v>213</v>
      </c>
      <c r="E80" s="25" t="s">
        <v>214</v>
      </c>
      <c r="F80" s="25" t="s">
        <v>215</v>
      </c>
      <c r="G80" s="25">
        <v>60</v>
      </c>
      <c r="H80" s="26">
        <v>10</v>
      </c>
      <c r="I80" s="26">
        <v>47</v>
      </c>
      <c r="J80" s="26">
        <v>327</v>
      </c>
      <c r="K80" s="26">
        <v>24</v>
      </c>
      <c r="L80" s="26">
        <v>118</v>
      </c>
      <c r="M80" s="26"/>
    </row>
    <row r="81" s="3" customFormat="1" ht="27" spans="1:13">
      <c r="A81" s="25">
        <v>6</v>
      </c>
      <c r="B81" s="25" t="s">
        <v>195</v>
      </c>
      <c r="C81" s="25" t="s">
        <v>216</v>
      </c>
      <c r="D81" s="25" t="s">
        <v>217</v>
      </c>
      <c r="E81" s="25" t="s">
        <v>218</v>
      </c>
      <c r="F81" s="25" t="s">
        <v>215</v>
      </c>
      <c r="G81" s="25">
        <v>18</v>
      </c>
      <c r="H81" s="26">
        <v>5</v>
      </c>
      <c r="I81" s="26">
        <v>65</v>
      </c>
      <c r="J81" s="26">
        <v>477</v>
      </c>
      <c r="K81" s="26">
        <v>23</v>
      </c>
      <c r="L81" s="26">
        <v>129</v>
      </c>
      <c r="M81" s="26"/>
    </row>
    <row r="82" s="3" customFormat="1" ht="27" spans="1:13">
      <c r="A82" s="25">
        <v>7</v>
      </c>
      <c r="B82" s="25" t="s">
        <v>195</v>
      </c>
      <c r="C82" s="25" t="s">
        <v>219</v>
      </c>
      <c r="D82" s="25" t="s">
        <v>220</v>
      </c>
      <c r="E82" s="25" t="s">
        <v>221</v>
      </c>
      <c r="F82" s="25" t="s">
        <v>222</v>
      </c>
      <c r="G82" s="25">
        <v>30</v>
      </c>
      <c r="H82" s="26">
        <v>5</v>
      </c>
      <c r="I82" s="26">
        <v>10</v>
      </c>
      <c r="J82" s="26">
        <v>22</v>
      </c>
      <c r="K82" s="26">
        <v>10</v>
      </c>
      <c r="L82" s="26">
        <v>22</v>
      </c>
      <c r="M82" s="26"/>
    </row>
    <row r="83" s="3" customFormat="1" ht="67.5" spans="1:13">
      <c r="A83" s="25">
        <v>8</v>
      </c>
      <c r="B83" s="25" t="s">
        <v>195</v>
      </c>
      <c r="C83" s="25" t="s">
        <v>223</v>
      </c>
      <c r="D83" s="25" t="s">
        <v>224</v>
      </c>
      <c r="E83" s="25" t="s">
        <v>225</v>
      </c>
      <c r="F83" s="25" t="s">
        <v>226</v>
      </c>
      <c r="G83" s="25">
        <v>800</v>
      </c>
      <c r="H83" s="26">
        <v>30</v>
      </c>
      <c r="I83" s="26">
        <v>56</v>
      </c>
      <c r="J83" s="26">
        <v>236</v>
      </c>
      <c r="K83" s="26">
        <v>56</v>
      </c>
      <c r="L83" s="26">
        <v>236</v>
      </c>
      <c r="M83" s="26"/>
    </row>
    <row r="84" s="3" customFormat="1" ht="40.5" spans="1:13">
      <c r="A84" s="25">
        <v>9</v>
      </c>
      <c r="B84" s="25" t="s">
        <v>195</v>
      </c>
      <c r="C84" s="25" t="s">
        <v>227</v>
      </c>
      <c r="D84" s="25" t="s">
        <v>228</v>
      </c>
      <c r="E84" s="25" t="s">
        <v>229</v>
      </c>
      <c r="F84" s="25" t="s">
        <v>230</v>
      </c>
      <c r="G84" s="25">
        <v>82.34</v>
      </c>
      <c r="H84" s="26">
        <v>5</v>
      </c>
      <c r="I84" s="26">
        <v>27</v>
      </c>
      <c r="J84" s="26">
        <v>94</v>
      </c>
      <c r="K84" s="26">
        <v>27</v>
      </c>
      <c r="L84" s="26">
        <v>94</v>
      </c>
      <c r="M84" s="26"/>
    </row>
    <row r="85" s="3" customFormat="1" ht="81" spans="1:13">
      <c r="A85" s="50">
        <v>10</v>
      </c>
      <c r="B85" s="25" t="s">
        <v>195</v>
      </c>
      <c r="C85" s="25" t="s">
        <v>231</v>
      </c>
      <c r="D85" s="25" t="s">
        <v>232</v>
      </c>
      <c r="E85" s="25" t="s">
        <v>233</v>
      </c>
      <c r="F85" s="25" t="s">
        <v>226</v>
      </c>
      <c r="G85" s="30">
        <v>70</v>
      </c>
      <c r="H85" s="25">
        <v>6</v>
      </c>
      <c r="I85" s="25">
        <v>25</v>
      </c>
      <c r="J85" s="25">
        <v>109</v>
      </c>
      <c r="K85" s="25">
        <v>7</v>
      </c>
      <c r="L85" s="25">
        <v>38</v>
      </c>
      <c r="M85" s="25"/>
    </row>
    <row r="86" s="3" customFormat="1" ht="94.5" spans="1:13">
      <c r="A86" s="50">
        <v>11</v>
      </c>
      <c r="B86" s="25" t="s">
        <v>195</v>
      </c>
      <c r="C86" s="25" t="s">
        <v>234</v>
      </c>
      <c r="D86" s="25" t="s">
        <v>235</v>
      </c>
      <c r="E86" s="25" t="s">
        <v>236</v>
      </c>
      <c r="F86" s="25" t="s">
        <v>226</v>
      </c>
      <c r="G86" s="51"/>
      <c r="H86" s="25">
        <v>6</v>
      </c>
      <c r="I86" s="25">
        <v>33</v>
      </c>
      <c r="J86" s="25">
        <v>156</v>
      </c>
      <c r="K86" s="25">
        <v>4</v>
      </c>
      <c r="L86" s="25">
        <v>17</v>
      </c>
      <c r="M86" s="25"/>
    </row>
    <row r="87" s="3" customFormat="1" ht="94.5" spans="1:13">
      <c r="A87" s="50">
        <v>12</v>
      </c>
      <c r="B87" s="25" t="s">
        <v>195</v>
      </c>
      <c r="C87" s="25" t="s">
        <v>237</v>
      </c>
      <c r="D87" s="25" t="s">
        <v>238</v>
      </c>
      <c r="E87" s="25" t="s">
        <v>239</v>
      </c>
      <c r="F87" s="25" t="s">
        <v>226</v>
      </c>
      <c r="G87" s="31"/>
      <c r="H87" s="25">
        <v>6</v>
      </c>
      <c r="I87" s="25">
        <v>35</v>
      </c>
      <c r="J87" s="25">
        <v>169</v>
      </c>
      <c r="K87" s="25">
        <v>8</v>
      </c>
      <c r="L87" s="25">
        <v>44</v>
      </c>
      <c r="M87" s="25"/>
    </row>
    <row r="88" s="5" customFormat="1" ht="18.75" spans="1:13">
      <c r="A88" s="52">
        <v>13</v>
      </c>
      <c r="B88" s="25" t="s">
        <v>195</v>
      </c>
      <c r="C88" s="25" t="s">
        <v>240</v>
      </c>
      <c r="D88" s="25" t="s">
        <v>241</v>
      </c>
      <c r="E88" s="25" t="s">
        <v>242</v>
      </c>
      <c r="F88" s="25" t="s">
        <v>226</v>
      </c>
      <c r="G88" s="25">
        <v>300</v>
      </c>
      <c r="H88" s="25">
        <v>75</v>
      </c>
      <c r="I88" s="25">
        <v>78</v>
      </c>
      <c r="J88" s="25">
        <v>595</v>
      </c>
      <c r="K88" s="25">
        <v>23</v>
      </c>
      <c r="L88" s="25">
        <v>177</v>
      </c>
      <c r="M88" s="25"/>
    </row>
    <row r="89" s="2" customFormat="1" ht="13.5" spans="1:14">
      <c r="A89" s="21" t="s">
        <v>243</v>
      </c>
      <c r="B89" s="21"/>
      <c r="C89" s="21"/>
      <c r="D89" s="21"/>
      <c r="E89" s="21">
        <v>2</v>
      </c>
      <c r="F89" s="21"/>
      <c r="G89" s="21">
        <v>3800</v>
      </c>
      <c r="H89" s="21">
        <f>SUM(H90:H91)</f>
        <v>120</v>
      </c>
      <c r="I89" s="21">
        <f>SUM(I90:I91)</f>
        <v>90</v>
      </c>
      <c r="J89" s="21">
        <f>SUM(J90:J91)</f>
        <v>579</v>
      </c>
      <c r="K89" s="21">
        <f>SUM(K90:K91)</f>
        <v>24</v>
      </c>
      <c r="L89" s="21">
        <f>SUM(L90:L91)</f>
        <v>127</v>
      </c>
      <c r="M89" s="21"/>
      <c r="N89" s="40"/>
    </row>
    <row r="90" s="3" customFormat="1" ht="81" spans="1:13">
      <c r="A90" s="25">
        <v>1</v>
      </c>
      <c r="B90" s="25" t="s">
        <v>195</v>
      </c>
      <c r="C90" s="25" t="s">
        <v>244</v>
      </c>
      <c r="D90" s="25" t="s">
        <v>245</v>
      </c>
      <c r="E90" s="25" t="s">
        <v>246</v>
      </c>
      <c r="F90" s="25" t="s">
        <v>247</v>
      </c>
      <c r="G90" s="25">
        <v>1850</v>
      </c>
      <c r="H90" s="26">
        <v>60</v>
      </c>
      <c r="I90" s="26">
        <v>49</v>
      </c>
      <c r="J90" s="26">
        <v>293</v>
      </c>
      <c r="K90" s="26">
        <v>14</v>
      </c>
      <c r="L90" s="26">
        <v>77</v>
      </c>
      <c r="M90" s="26"/>
    </row>
    <row r="91" s="3" customFormat="1" ht="135" spans="1:13">
      <c r="A91" s="25">
        <v>2</v>
      </c>
      <c r="B91" s="25" t="s">
        <v>195</v>
      </c>
      <c r="C91" s="25" t="s">
        <v>248</v>
      </c>
      <c r="D91" s="25" t="s">
        <v>249</v>
      </c>
      <c r="E91" s="25" t="s">
        <v>250</v>
      </c>
      <c r="F91" s="25" t="s">
        <v>247</v>
      </c>
      <c r="G91" s="25">
        <v>1950</v>
      </c>
      <c r="H91" s="26">
        <v>60</v>
      </c>
      <c r="I91" s="26">
        <v>41</v>
      </c>
      <c r="J91" s="26">
        <v>286</v>
      </c>
      <c r="K91" s="26">
        <v>10</v>
      </c>
      <c r="L91" s="26">
        <v>50</v>
      </c>
      <c r="M91" s="26"/>
    </row>
    <row r="92" s="2" customFormat="1" ht="13.5" spans="1:14">
      <c r="A92" s="21" t="s">
        <v>251</v>
      </c>
      <c r="B92" s="21"/>
      <c r="C92" s="21"/>
      <c r="D92" s="21"/>
      <c r="E92" s="21">
        <v>15</v>
      </c>
      <c r="F92" s="21"/>
      <c r="G92" s="21">
        <v>9558.105</v>
      </c>
      <c r="H92" s="21">
        <f>SUM(H93:H108)</f>
        <v>754</v>
      </c>
      <c r="I92" s="21">
        <f>SUM(I93:I108)</f>
        <v>1984</v>
      </c>
      <c r="J92" s="21">
        <f>SUM(J93:J108)</f>
        <v>12527</v>
      </c>
      <c r="K92" s="21">
        <f>SUM(K93:K108)</f>
        <v>1380</v>
      </c>
      <c r="L92" s="21">
        <f>SUM(L93:L108)</f>
        <v>9011</v>
      </c>
      <c r="M92" s="21"/>
      <c r="N92" s="40"/>
    </row>
    <row r="93" s="3" customFormat="1" ht="108" spans="1:13">
      <c r="A93" s="25">
        <v>1</v>
      </c>
      <c r="B93" s="25" t="s">
        <v>195</v>
      </c>
      <c r="C93" s="25" t="s">
        <v>252</v>
      </c>
      <c r="D93" s="25" t="s">
        <v>253</v>
      </c>
      <c r="E93" s="25" t="s">
        <v>254</v>
      </c>
      <c r="F93" s="25" t="s">
        <v>247</v>
      </c>
      <c r="G93" s="25">
        <v>709</v>
      </c>
      <c r="H93" s="26">
        <v>150</v>
      </c>
      <c r="I93" s="26">
        <v>190</v>
      </c>
      <c r="J93" s="26">
        <v>996</v>
      </c>
      <c r="K93" s="26">
        <v>13</v>
      </c>
      <c r="L93" s="26">
        <v>68</v>
      </c>
      <c r="M93" s="26"/>
    </row>
    <row r="94" s="3" customFormat="1" ht="108" spans="1:13">
      <c r="A94" s="25">
        <v>2</v>
      </c>
      <c r="B94" s="25" t="s">
        <v>195</v>
      </c>
      <c r="C94" s="25" t="s">
        <v>255</v>
      </c>
      <c r="D94" s="25" t="s">
        <v>256</v>
      </c>
      <c r="E94" s="25" t="s">
        <v>257</v>
      </c>
      <c r="F94" s="25" t="s">
        <v>199</v>
      </c>
      <c r="G94" s="25">
        <v>320</v>
      </c>
      <c r="H94" s="26">
        <v>60</v>
      </c>
      <c r="I94" s="26">
        <v>67</v>
      </c>
      <c r="J94" s="26">
        <v>392</v>
      </c>
      <c r="K94" s="26">
        <v>8</v>
      </c>
      <c r="L94" s="26">
        <v>31</v>
      </c>
      <c r="M94" s="26"/>
    </row>
    <row r="95" s="3" customFormat="1" ht="67.5" spans="1:13">
      <c r="A95" s="25">
        <v>3</v>
      </c>
      <c r="B95" s="25" t="s">
        <v>195</v>
      </c>
      <c r="C95" s="25" t="s">
        <v>258</v>
      </c>
      <c r="D95" s="25" t="s">
        <v>259</v>
      </c>
      <c r="E95" s="25" t="s">
        <v>260</v>
      </c>
      <c r="F95" s="25" t="s">
        <v>261</v>
      </c>
      <c r="G95" s="25">
        <v>240</v>
      </c>
      <c r="H95" s="26">
        <v>40</v>
      </c>
      <c r="I95" s="26">
        <v>39</v>
      </c>
      <c r="J95" s="26">
        <v>272</v>
      </c>
      <c r="K95" s="26">
        <v>31</v>
      </c>
      <c r="L95" s="26">
        <v>121</v>
      </c>
      <c r="M95" s="26"/>
    </row>
    <row r="96" s="3" customFormat="1" ht="81" spans="1:13">
      <c r="A96" s="25">
        <v>4</v>
      </c>
      <c r="B96" s="25" t="s">
        <v>195</v>
      </c>
      <c r="C96" s="25" t="s">
        <v>262</v>
      </c>
      <c r="D96" s="25" t="s">
        <v>263</v>
      </c>
      <c r="E96" s="25" t="s">
        <v>264</v>
      </c>
      <c r="F96" s="25" t="s">
        <v>265</v>
      </c>
      <c r="G96" s="25">
        <v>860</v>
      </c>
      <c r="H96" s="26">
        <v>60</v>
      </c>
      <c r="I96" s="26">
        <v>59</v>
      </c>
      <c r="J96" s="26">
        <v>329</v>
      </c>
      <c r="K96" s="26">
        <v>33</v>
      </c>
      <c r="L96" s="26">
        <v>134</v>
      </c>
      <c r="M96" s="26"/>
    </row>
    <row r="97" s="3" customFormat="1" ht="67.5" spans="1:13">
      <c r="A97" s="25">
        <v>5</v>
      </c>
      <c r="B97" s="25" t="s">
        <v>195</v>
      </c>
      <c r="C97" s="25" t="s">
        <v>266</v>
      </c>
      <c r="D97" s="25" t="s">
        <v>267</v>
      </c>
      <c r="E97" s="25" t="s">
        <v>268</v>
      </c>
      <c r="F97" s="25" t="s">
        <v>247</v>
      </c>
      <c r="G97" s="25">
        <v>820</v>
      </c>
      <c r="H97" s="26">
        <v>40</v>
      </c>
      <c r="I97" s="26">
        <v>86</v>
      </c>
      <c r="J97" s="26">
        <v>488</v>
      </c>
      <c r="K97" s="26">
        <v>35</v>
      </c>
      <c r="L97" s="26">
        <v>158</v>
      </c>
      <c r="M97" s="26"/>
    </row>
    <row r="98" s="3" customFormat="1" ht="81" spans="1:13">
      <c r="A98" s="25">
        <v>6</v>
      </c>
      <c r="B98" s="25" t="s">
        <v>195</v>
      </c>
      <c r="C98" s="25" t="s">
        <v>269</v>
      </c>
      <c r="D98" s="25" t="s">
        <v>270</v>
      </c>
      <c r="E98" s="25" t="s">
        <v>271</v>
      </c>
      <c r="F98" s="25" t="s">
        <v>247</v>
      </c>
      <c r="G98" s="25">
        <v>1990.2</v>
      </c>
      <c r="H98" s="26">
        <v>200</v>
      </c>
      <c r="I98" s="26">
        <v>144</v>
      </c>
      <c r="J98" s="26">
        <v>793</v>
      </c>
      <c r="K98" s="26">
        <v>12</v>
      </c>
      <c r="L98" s="26">
        <v>42</v>
      </c>
      <c r="M98" s="26"/>
    </row>
    <row r="99" s="3" customFormat="1" ht="27" spans="1:13">
      <c r="A99" s="25">
        <v>7</v>
      </c>
      <c r="B99" s="25" t="s">
        <v>195</v>
      </c>
      <c r="C99" s="25" t="s">
        <v>272</v>
      </c>
      <c r="D99" s="25" t="s">
        <v>273</v>
      </c>
      <c r="E99" s="25" t="s">
        <v>274</v>
      </c>
      <c r="F99" s="25" t="s">
        <v>247</v>
      </c>
      <c r="G99" s="25">
        <v>640</v>
      </c>
      <c r="H99" s="26">
        <v>40</v>
      </c>
      <c r="I99" s="26">
        <v>59</v>
      </c>
      <c r="J99" s="26">
        <v>322</v>
      </c>
      <c r="K99" s="26">
        <v>20</v>
      </c>
      <c r="L99" s="26">
        <v>147</v>
      </c>
      <c r="M99" s="26"/>
    </row>
    <row r="100" s="3" customFormat="1" ht="40.5" spans="1:13">
      <c r="A100" s="25">
        <v>8</v>
      </c>
      <c r="B100" s="25" t="s">
        <v>195</v>
      </c>
      <c r="C100" s="25" t="s">
        <v>275</v>
      </c>
      <c r="D100" s="25" t="s">
        <v>276</v>
      </c>
      <c r="E100" s="25" t="s">
        <v>277</v>
      </c>
      <c r="F100" s="25" t="s">
        <v>278</v>
      </c>
      <c r="G100" s="25">
        <v>180</v>
      </c>
      <c r="H100" s="26">
        <v>10</v>
      </c>
      <c r="I100" s="26">
        <v>36</v>
      </c>
      <c r="J100" s="26">
        <v>186</v>
      </c>
      <c r="K100" s="26">
        <v>16</v>
      </c>
      <c r="L100" s="26">
        <v>87</v>
      </c>
      <c r="M100" s="26"/>
    </row>
    <row r="101" s="3" customFormat="1" ht="67.5" spans="1:13">
      <c r="A101" s="25">
        <v>9</v>
      </c>
      <c r="B101" s="25" t="s">
        <v>195</v>
      </c>
      <c r="C101" s="25" t="s">
        <v>279</v>
      </c>
      <c r="D101" s="25" t="s">
        <v>280</v>
      </c>
      <c r="E101" s="25" t="s">
        <v>281</v>
      </c>
      <c r="F101" s="25" t="s">
        <v>247</v>
      </c>
      <c r="G101" s="25">
        <v>350</v>
      </c>
      <c r="H101" s="26">
        <v>15</v>
      </c>
      <c r="I101" s="26">
        <v>42</v>
      </c>
      <c r="J101" s="26">
        <v>311</v>
      </c>
      <c r="K101" s="26">
        <v>33</v>
      </c>
      <c r="L101" s="26">
        <v>162</v>
      </c>
      <c r="M101" s="26"/>
    </row>
    <row r="102" s="3" customFormat="1" ht="27" spans="1:13">
      <c r="A102" s="30">
        <v>10</v>
      </c>
      <c r="B102" s="30" t="s">
        <v>195</v>
      </c>
      <c r="C102" s="25" t="s">
        <v>282</v>
      </c>
      <c r="D102" s="25" t="s">
        <v>283</v>
      </c>
      <c r="E102" s="25" t="s">
        <v>284</v>
      </c>
      <c r="F102" s="25" t="s">
        <v>247</v>
      </c>
      <c r="G102" s="25">
        <v>144.64</v>
      </c>
      <c r="H102" s="26">
        <v>5</v>
      </c>
      <c r="I102" s="26">
        <v>30</v>
      </c>
      <c r="J102" s="26">
        <v>125</v>
      </c>
      <c r="K102" s="26">
        <v>30</v>
      </c>
      <c r="L102" s="26">
        <v>125</v>
      </c>
      <c r="M102" s="26"/>
    </row>
    <row r="103" s="3" customFormat="1" ht="54" spans="1:13">
      <c r="A103" s="31"/>
      <c r="B103" s="31"/>
      <c r="C103" s="25" t="s">
        <v>282</v>
      </c>
      <c r="D103" s="25" t="s">
        <v>285</v>
      </c>
      <c r="E103" s="25" t="s">
        <v>286</v>
      </c>
      <c r="F103" s="25" t="s">
        <v>247</v>
      </c>
      <c r="G103" s="25">
        <v>608.265</v>
      </c>
      <c r="H103" s="26">
        <v>5</v>
      </c>
      <c r="I103" s="26">
        <v>30</v>
      </c>
      <c r="J103" s="26">
        <v>125</v>
      </c>
      <c r="K103" s="26">
        <v>30</v>
      </c>
      <c r="L103" s="26">
        <v>125</v>
      </c>
      <c r="M103" s="26"/>
    </row>
    <row r="104" s="3" customFormat="1" ht="202.5" spans="1:13">
      <c r="A104" s="25">
        <v>11</v>
      </c>
      <c r="B104" s="25" t="s">
        <v>195</v>
      </c>
      <c r="C104" s="25" t="s">
        <v>287</v>
      </c>
      <c r="D104" s="25" t="s">
        <v>288</v>
      </c>
      <c r="E104" s="25" t="s">
        <v>289</v>
      </c>
      <c r="F104" s="25" t="s">
        <v>247</v>
      </c>
      <c r="G104" s="25">
        <v>800</v>
      </c>
      <c r="H104" s="26">
        <v>5</v>
      </c>
      <c r="I104" s="26">
        <v>26</v>
      </c>
      <c r="J104" s="26">
        <v>122</v>
      </c>
      <c r="K104" s="26">
        <v>26</v>
      </c>
      <c r="L104" s="26">
        <v>122</v>
      </c>
      <c r="M104" s="26"/>
    </row>
    <row r="105" s="3" customFormat="1" ht="40.5" spans="1:13">
      <c r="A105" s="25">
        <v>12</v>
      </c>
      <c r="B105" s="25" t="s">
        <v>195</v>
      </c>
      <c r="C105" s="25" t="s">
        <v>290</v>
      </c>
      <c r="D105" s="25" t="s">
        <v>291</v>
      </c>
      <c r="E105" s="25" t="s">
        <v>292</v>
      </c>
      <c r="F105" s="25" t="s">
        <v>247</v>
      </c>
      <c r="G105" s="25">
        <v>255.02</v>
      </c>
      <c r="H105" s="26">
        <v>3</v>
      </c>
      <c r="I105" s="26">
        <v>52</v>
      </c>
      <c r="J105" s="26">
        <v>226</v>
      </c>
      <c r="K105" s="26">
        <v>19</v>
      </c>
      <c r="L105" s="26">
        <v>81</v>
      </c>
      <c r="M105" s="26"/>
    </row>
    <row r="106" s="3" customFormat="1" ht="54" spans="1:13">
      <c r="A106" s="25">
        <v>13</v>
      </c>
      <c r="B106" s="25" t="s">
        <v>195</v>
      </c>
      <c r="C106" s="25" t="s">
        <v>293</v>
      </c>
      <c r="D106" s="25" t="s">
        <v>291</v>
      </c>
      <c r="E106" s="25" t="s">
        <v>294</v>
      </c>
      <c r="F106" s="25" t="s">
        <v>247</v>
      </c>
      <c r="G106" s="25">
        <v>204.98</v>
      </c>
      <c r="H106" s="26">
        <v>3</v>
      </c>
      <c r="I106" s="26">
        <v>52</v>
      </c>
      <c r="J106" s="26">
        <v>226</v>
      </c>
      <c r="K106" s="26">
        <v>19</v>
      </c>
      <c r="L106" s="26">
        <v>81</v>
      </c>
      <c r="M106" s="26"/>
    </row>
    <row r="107" s="3" customFormat="1" ht="40.5" spans="1:13">
      <c r="A107" s="25">
        <v>14</v>
      </c>
      <c r="B107" s="25" t="s">
        <v>195</v>
      </c>
      <c r="C107" s="25" t="s">
        <v>295</v>
      </c>
      <c r="D107" s="25" t="s">
        <v>296</v>
      </c>
      <c r="E107" s="25" t="s">
        <v>297</v>
      </c>
      <c r="F107" s="25" t="s">
        <v>199</v>
      </c>
      <c r="G107" s="25">
        <v>211</v>
      </c>
      <c r="H107" s="26">
        <v>3</v>
      </c>
      <c r="I107" s="26">
        <v>26</v>
      </c>
      <c r="J107" s="26">
        <v>121</v>
      </c>
      <c r="K107" s="26">
        <v>9</v>
      </c>
      <c r="L107" s="26">
        <v>34</v>
      </c>
      <c r="M107" s="26"/>
    </row>
    <row r="108" s="3" customFormat="1" ht="27" spans="1:13">
      <c r="A108" s="25">
        <v>15</v>
      </c>
      <c r="B108" s="25" t="s">
        <v>195</v>
      </c>
      <c r="C108" s="25" t="s">
        <v>298</v>
      </c>
      <c r="D108" s="25" t="s">
        <v>299</v>
      </c>
      <c r="E108" s="25" t="s">
        <v>300</v>
      </c>
      <c r="F108" s="25" t="s">
        <v>301</v>
      </c>
      <c r="G108" s="25">
        <v>1225</v>
      </c>
      <c r="H108" s="26">
        <v>115</v>
      </c>
      <c r="I108" s="26">
        <v>1046</v>
      </c>
      <c r="J108" s="26">
        <v>7493</v>
      </c>
      <c r="K108" s="26">
        <v>1046</v>
      </c>
      <c r="L108" s="26">
        <v>7493</v>
      </c>
      <c r="M108" s="26"/>
    </row>
    <row r="109" s="2" customFormat="1" ht="13.5" spans="1:14">
      <c r="A109" s="21" t="s">
        <v>185</v>
      </c>
      <c r="B109" s="21"/>
      <c r="C109" s="21"/>
      <c r="D109" s="21"/>
      <c r="E109" s="21">
        <v>1</v>
      </c>
      <c r="F109" s="21"/>
      <c r="G109" s="44">
        <v>27.095</v>
      </c>
      <c r="H109" s="21">
        <f>SUM(H110)</f>
        <v>27.095</v>
      </c>
      <c r="I109" s="21">
        <f>SUM(I110)</f>
        <v>253</v>
      </c>
      <c r="J109" s="21">
        <f>SUM(J110)</f>
        <v>253</v>
      </c>
      <c r="K109" s="21">
        <f>SUM(K110)</f>
        <v>253</v>
      </c>
      <c r="L109" s="21">
        <f>SUM(L110)</f>
        <v>253</v>
      </c>
      <c r="M109" s="21"/>
      <c r="N109" s="40"/>
    </row>
    <row r="110" s="3" customFormat="1" ht="40.5" spans="1:13">
      <c r="A110" s="25">
        <v>1</v>
      </c>
      <c r="B110" s="25" t="s">
        <v>302</v>
      </c>
      <c r="C110" s="25" t="s">
        <v>303</v>
      </c>
      <c r="D110" s="25" t="s">
        <v>195</v>
      </c>
      <c r="E110" s="25" t="s">
        <v>304</v>
      </c>
      <c r="F110" s="25" t="s">
        <v>305</v>
      </c>
      <c r="G110" s="45"/>
      <c r="H110" s="26">
        <v>27.095</v>
      </c>
      <c r="I110" s="26">
        <v>253</v>
      </c>
      <c r="J110" s="26">
        <v>253</v>
      </c>
      <c r="K110" s="26">
        <v>253</v>
      </c>
      <c r="L110" s="26">
        <v>253</v>
      </c>
      <c r="M110" s="26"/>
    </row>
    <row r="111" s="2" customFormat="1" ht="13.5" spans="1:14">
      <c r="A111" s="22" t="s">
        <v>189</v>
      </c>
      <c r="B111" s="23"/>
      <c r="C111" s="23"/>
      <c r="D111" s="24"/>
      <c r="E111" s="21">
        <v>1</v>
      </c>
      <c r="F111" s="21"/>
      <c r="G111" s="44">
        <v>2647.75</v>
      </c>
      <c r="H111" s="53">
        <v>2261.1</v>
      </c>
      <c r="I111" s="53">
        <v>0</v>
      </c>
      <c r="J111" s="53">
        <v>7565</v>
      </c>
      <c r="K111" s="53">
        <v>0</v>
      </c>
      <c r="L111" s="53">
        <v>7253</v>
      </c>
      <c r="M111" s="53"/>
      <c r="N111" s="40"/>
    </row>
    <row r="112" s="3" customFormat="1" ht="40.5" spans="1:13">
      <c r="A112" s="25">
        <v>1</v>
      </c>
      <c r="B112" s="25" t="s">
        <v>195</v>
      </c>
      <c r="C112" s="25" t="s">
        <v>306</v>
      </c>
      <c r="D112" s="25" t="s">
        <v>195</v>
      </c>
      <c r="E112" s="25" t="s">
        <v>307</v>
      </c>
      <c r="F112" s="25" t="s">
        <v>308</v>
      </c>
      <c r="G112" s="45"/>
      <c r="H112" s="26">
        <v>2261.1</v>
      </c>
      <c r="I112" s="26"/>
      <c r="J112" s="26">
        <v>7565</v>
      </c>
      <c r="K112" s="26"/>
      <c r="L112" s="26">
        <v>7253</v>
      </c>
      <c r="M112" s="26"/>
    </row>
    <row r="113" s="2" customFormat="1" ht="13.5" spans="1:14">
      <c r="A113" s="21" t="s">
        <v>309</v>
      </c>
      <c r="B113" s="21"/>
      <c r="C113" s="21"/>
      <c r="D113" s="21"/>
      <c r="E113" s="21">
        <f>E114+E128+E130+E142+E148+E150+E154</f>
        <v>30</v>
      </c>
      <c r="F113" s="21"/>
      <c r="G113" s="21">
        <v>23183.39</v>
      </c>
      <c r="H113" s="21">
        <f>H114+H128+H130+H142+H148+H150+H154</f>
        <v>4223.625</v>
      </c>
      <c r="I113" s="21">
        <f>I114+I128+I130+I142+I148+I150+I154</f>
        <v>14563</v>
      </c>
      <c r="J113" s="21">
        <f>J114+J128+J130+J142+J148+J150+J154</f>
        <v>72914</v>
      </c>
      <c r="K113" s="21">
        <f>K114+K128+K130+K142+K148+K150+K154</f>
        <v>8261</v>
      </c>
      <c r="L113" s="21">
        <f>L114+L128+L130+L142+L148+L150+L154</f>
        <v>42530</v>
      </c>
      <c r="M113" s="21"/>
      <c r="N113" s="40"/>
    </row>
    <row r="114" s="2" customFormat="1" ht="13.5" spans="1:14">
      <c r="A114" s="21" t="s">
        <v>20</v>
      </c>
      <c r="B114" s="21"/>
      <c r="C114" s="21"/>
      <c r="D114" s="21"/>
      <c r="E114" s="21">
        <v>12</v>
      </c>
      <c r="F114" s="21"/>
      <c r="G114" s="21">
        <v>6883.755</v>
      </c>
      <c r="H114" s="32">
        <f>SUM(H115:H127)</f>
        <v>1642</v>
      </c>
      <c r="I114" s="32">
        <f>SUM(I115:I127)</f>
        <v>6815</v>
      </c>
      <c r="J114" s="32">
        <f>SUM(J115:J127)</f>
        <v>39532</v>
      </c>
      <c r="K114" s="32">
        <f>SUM(K115:K127)</f>
        <v>3724</v>
      </c>
      <c r="L114" s="32">
        <f>SUM(L115:L127)</f>
        <v>19780</v>
      </c>
      <c r="M114" s="32"/>
      <c r="N114" s="40"/>
    </row>
    <row r="115" s="3" customFormat="1" ht="27" spans="1:13">
      <c r="A115" s="25">
        <v>1</v>
      </c>
      <c r="B115" s="25" t="s">
        <v>310</v>
      </c>
      <c r="C115" s="25" t="s">
        <v>311</v>
      </c>
      <c r="D115" s="25" t="s">
        <v>312</v>
      </c>
      <c r="E115" s="25" t="s">
        <v>313</v>
      </c>
      <c r="F115" s="25" t="s">
        <v>314</v>
      </c>
      <c r="G115" s="25">
        <v>390</v>
      </c>
      <c r="H115" s="26">
        <v>60</v>
      </c>
      <c r="I115" s="26">
        <v>480</v>
      </c>
      <c r="J115" s="26">
        <v>2204</v>
      </c>
      <c r="K115" s="26">
        <v>83</v>
      </c>
      <c r="L115" s="26">
        <v>260</v>
      </c>
      <c r="M115" s="26"/>
    </row>
    <row r="116" s="3" customFormat="1" ht="54" spans="1:13">
      <c r="A116" s="25">
        <v>2</v>
      </c>
      <c r="B116" s="25" t="s">
        <v>310</v>
      </c>
      <c r="C116" s="25" t="s">
        <v>315</v>
      </c>
      <c r="D116" s="25" t="s">
        <v>316</v>
      </c>
      <c r="E116" s="25" t="s">
        <v>317</v>
      </c>
      <c r="F116" s="25" t="s">
        <v>318</v>
      </c>
      <c r="G116" s="25">
        <v>890</v>
      </c>
      <c r="H116" s="26">
        <v>120</v>
      </c>
      <c r="I116" s="26">
        <v>369</v>
      </c>
      <c r="J116" s="26">
        <v>1832</v>
      </c>
      <c r="K116" s="26">
        <v>137</v>
      </c>
      <c r="L116" s="26">
        <v>514</v>
      </c>
      <c r="M116" s="26"/>
    </row>
    <row r="117" s="3" customFormat="1" ht="27" spans="1:13">
      <c r="A117" s="25">
        <v>3</v>
      </c>
      <c r="B117" s="25" t="s">
        <v>310</v>
      </c>
      <c r="C117" s="25" t="s">
        <v>319</v>
      </c>
      <c r="D117" s="25" t="s">
        <v>320</v>
      </c>
      <c r="E117" s="25" t="s">
        <v>321</v>
      </c>
      <c r="F117" s="25" t="s">
        <v>322</v>
      </c>
      <c r="G117" s="25">
        <v>794.37</v>
      </c>
      <c r="H117" s="26">
        <v>300</v>
      </c>
      <c r="I117" s="26">
        <v>1634</v>
      </c>
      <c r="J117" s="26">
        <v>8691</v>
      </c>
      <c r="K117" s="26">
        <v>1634</v>
      </c>
      <c r="L117" s="26">
        <v>8691</v>
      </c>
      <c r="M117" s="26"/>
    </row>
    <row r="118" s="3" customFormat="1" ht="13.5" spans="1:13">
      <c r="A118" s="30">
        <v>4</v>
      </c>
      <c r="B118" s="30" t="s">
        <v>310</v>
      </c>
      <c r="C118" s="30" t="s">
        <v>323</v>
      </c>
      <c r="D118" s="30" t="s">
        <v>320</v>
      </c>
      <c r="E118" s="30" t="s">
        <v>324</v>
      </c>
      <c r="F118" s="30" t="s">
        <v>325</v>
      </c>
      <c r="G118" s="30">
        <v>2036</v>
      </c>
      <c r="H118" s="42">
        <v>280</v>
      </c>
      <c r="I118" s="42">
        <v>505</v>
      </c>
      <c r="J118" s="42">
        <v>2382</v>
      </c>
      <c r="K118" s="42">
        <v>505</v>
      </c>
      <c r="L118" s="42">
        <v>2382</v>
      </c>
      <c r="M118" s="42"/>
    </row>
    <row r="119" s="3" customFormat="1" ht="13.5" spans="1:13">
      <c r="A119" s="31"/>
      <c r="B119" s="31"/>
      <c r="C119" s="31"/>
      <c r="D119" s="31"/>
      <c r="E119" s="31"/>
      <c r="F119" s="31"/>
      <c r="G119" s="31">
        <v>564</v>
      </c>
      <c r="H119" s="43"/>
      <c r="I119" s="43"/>
      <c r="J119" s="43"/>
      <c r="K119" s="43"/>
      <c r="L119" s="43"/>
      <c r="M119" s="43"/>
    </row>
    <row r="120" s="3" customFormat="1" ht="27" spans="1:13">
      <c r="A120" s="25">
        <v>5</v>
      </c>
      <c r="B120" s="25" t="s">
        <v>310</v>
      </c>
      <c r="C120" s="25" t="s">
        <v>326</v>
      </c>
      <c r="D120" s="25" t="s">
        <v>327</v>
      </c>
      <c r="E120" s="25" t="s">
        <v>328</v>
      </c>
      <c r="F120" s="25" t="s">
        <v>322</v>
      </c>
      <c r="G120" s="25">
        <v>598.5</v>
      </c>
      <c r="H120" s="26">
        <v>50</v>
      </c>
      <c r="I120" s="26">
        <v>72</v>
      </c>
      <c r="J120" s="26">
        <v>410</v>
      </c>
      <c r="K120" s="26">
        <v>21</v>
      </c>
      <c r="L120" s="26">
        <v>84</v>
      </c>
      <c r="M120" s="26"/>
    </row>
    <row r="121" s="3" customFormat="1" ht="40.5" spans="1:13">
      <c r="A121" s="25">
        <v>6</v>
      </c>
      <c r="B121" s="25" t="s">
        <v>310</v>
      </c>
      <c r="C121" s="25" t="s">
        <v>329</v>
      </c>
      <c r="D121" s="25" t="s">
        <v>330</v>
      </c>
      <c r="E121" s="25" t="s">
        <v>331</v>
      </c>
      <c r="F121" s="25" t="s">
        <v>322</v>
      </c>
      <c r="G121" s="25">
        <v>1000</v>
      </c>
      <c r="H121" s="26">
        <v>30</v>
      </c>
      <c r="I121" s="26">
        <v>714</v>
      </c>
      <c r="J121" s="26">
        <v>4079</v>
      </c>
      <c r="K121" s="26">
        <v>51</v>
      </c>
      <c r="L121" s="26">
        <v>328</v>
      </c>
      <c r="M121" s="26"/>
    </row>
    <row r="122" s="3" customFormat="1" ht="54" spans="1:13">
      <c r="A122" s="25">
        <v>7</v>
      </c>
      <c r="B122" s="25" t="s">
        <v>310</v>
      </c>
      <c r="C122" s="25" t="s">
        <v>332</v>
      </c>
      <c r="D122" s="25" t="s">
        <v>333</v>
      </c>
      <c r="E122" s="25" t="s">
        <v>334</v>
      </c>
      <c r="F122" s="25" t="s">
        <v>335</v>
      </c>
      <c r="G122" s="25">
        <v>50</v>
      </c>
      <c r="H122" s="26">
        <v>12</v>
      </c>
      <c r="I122" s="26">
        <v>349</v>
      </c>
      <c r="J122" s="26">
        <v>2504</v>
      </c>
      <c r="K122" s="26">
        <v>203</v>
      </c>
      <c r="L122" s="26">
        <v>1422</v>
      </c>
      <c r="M122" s="26"/>
    </row>
    <row r="123" s="3" customFormat="1" ht="27" spans="1:13">
      <c r="A123" s="25">
        <v>8</v>
      </c>
      <c r="B123" s="25" t="s">
        <v>310</v>
      </c>
      <c r="C123" s="25" t="s">
        <v>336</v>
      </c>
      <c r="D123" s="25" t="s">
        <v>337</v>
      </c>
      <c r="E123" s="25" t="s">
        <v>338</v>
      </c>
      <c r="F123" s="25" t="s">
        <v>335</v>
      </c>
      <c r="G123" s="25">
        <v>50.885</v>
      </c>
      <c r="H123" s="26">
        <v>30</v>
      </c>
      <c r="I123" s="26">
        <v>1012</v>
      </c>
      <c r="J123" s="26">
        <v>5441</v>
      </c>
      <c r="K123" s="26">
        <v>448</v>
      </c>
      <c r="L123" s="26">
        <v>2155</v>
      </c>
      <c r="M123" s="26"/>
    </row>
    <row r="124" s="3" customFormat="1" ht="54" spans="1:13">
      <c r="A124" s="26">
        <v>9</v>
      </c>
      <c r="B124" s="26" t="s">
        <v>310</v>
      </c>
      <c r="C124" s="54" t="s">
        <v>339</v>
      </c>
      <c r="D124" s="54" t="s">
        <v>340</v>
      </c>
      <c r="E124" s="26" t="s">
        <v>341</v>
      </c>
      <c r="F124" s="26" t="s">
        <v>335</v>
      </c>
      <c r="G124" s="42">
        <v>70</v>
      </c>
      <c r="H124" s="54">
        <v>20</v>
      </c>
      <c r="I124" s="54">
        <v>65</v>
      </c>
      <c r="J124" s="26">
        <v>385</v>
      </c>
      <c r="K124" s="26">
        <v>26</v>
      </c>
      <c r="L124" s="26">
        <v>143</v>
      </c>
      <c r="M124" s="60"/>
    </row>
    <row r="125" s="3" customFormat="1" ht="94.5" spans="1:13">
      <c r="A125" s="26">
        <v>10</v>
      </c>
      <c r="B125" s="26" t="s">
        <v>310</v>
      </c>
      <c r="C125" s="54" t="s">
        <v>342</v>
      </c>
      <c r="D125" s="54" t="s">
        <v>343</v>
      </c>
      <c r="E125" s="26" t="s">
        <v>344</v>
      </c>
      <c r="F125" s="26" t="s">
        <v>335</v>
      </c>
      <c r="G125" s="55"/>
      <c r="H125" s="54">
        <v>20</v>
      </c>
      <c r="I125" s="54">
        <v>35</v>
      </c>
      <c r="J125" s="26">
        <v>198</v>
      </c>
      <c r="K125" s="26">
        <v>19</v>
      </c>
      <c r="L125" s="26">
        <v>86</v>
      </c>
      <c r="M125" s="60"/>
    </row>
    <row r="126" s="3" customFormat="1" ht="67.5" spans="1:13">
      <c r="A126" s="26">
        <v>11</v>
      </c>
      <c r="B126" s="26" t="s">
        <v>310</v>
      </c>
      <c r="C126" s="54" t="s">
        <v>345</v>
      </c>
      <c r="D126" s="54" t="s">
        <v>346</v>
      </c>
      <c r="E126" s="26" t="s">
        <v>347</v>
      </c>
      <c r="F126" s="26" t="s">
        <v>335</v>
      </c>
      <c r="G126" s="43"/>
      <c r="H126" s="54">
        <v>20</v>
      </c>
      <c r="I126" s="54">
        <v>57</v>
      </c>
      <c r="J126" s="26">
        <v>356</v>
      </c>
      <c r="K126" s="26">
        <v>24</v>
      </c>
      <c r="L126" s="26">
        <v>153</v>
      </c>
      <c r="M126" s="60"/>
    </row>
    <row r="127" s="6" customFormat="1" ht="56.25" spans="1:14">
      <c r="A127" s="56">
        <v>12</v>
      </c>
      <c r="B127" s="57" t="s">
        <v>310</v>
      </c>
      <c r="C127" s="48" t="s">
        <v>348</v>
      </c>
      <c r="D127" s="48" t="s">
        <v>310</v>
      </c>
      <c r="E127" s="58" t="s">
        <v>349</v>
      </c>
      <c r="F127" s="57" t="s">
        <v>335</v>
      </c>
      <c r="G127" s="57">
        <v>300</v>
      </c>
      <c r="H127" s="48">
        <v>700</v>
      </c>
      <c r="I127" s="48">
        <v>1523</v>
      </c>
      <c r="J127" s="58">
        <v>11050</v>
      </c>
      <c r="K127" s="58">
        <v>573</v>
      </c>
      <c r="L127" s="58">
        <v>3562</v>
      </c>
      <c r="M127" s="61"/>
      <c r="N127" s="4"/>
    </row>
    <row r="128" s="2" customFormat="1" ht="13.5" spans="1:14">
      <c r="A128" s="21" t="s">
        <v>350</v>
      </c>
      <c r="B128" s="21"/>
      <c r="C128" s="21"/>
      <c r="D128" s="21"/>
      <c r="E128" s="21">
        <v>1</v>
      </c>
      <c r="F128" s="21"/>
      <c r="G128" s="44">
        <v>322.74</v>
      </c>
      <c r="H128" s="21">
        <f>SUM(H129:H129)</f>
        <v>0</v>
      </c>
      <c r="I128" s="21">
        <f>SUM(I129:I129)</f>
        <v>62</v>
      </c>
      <c r="J128" s="21">
        <f>SUM(J129:J129)</f>
        <v>385</v>
      </c>
      <c r="K128" s="21">
        <f>SUM(K129:K129)</f>
        <v>36</v>
      </c>
      <c r="L128" s="21">
        <f>SUM(L129:L129)</f>
        <v>211</v>
      </c>
      <c r="M128" s="21"/>
      <c r="N128" s="40"/>
    </row>
    <row r="129" s="3" customFormat="1" ht="67.5" spans="1:13">
      <c r="A129" s="25">
        <v>1</v>
      </c>
      <c r="B129" s="25" t="s">
        <v>310</v>
      </c>
      <c r="C129" s="25" t="s">
        <v>351</v>
      </c>
      <c r="D129" s="25" t="s">
        <v>340</v>
      </c>
      <c r="E129" s="25" t="s">
        <v>352</v>
      </c>
      <c r="F129" s="25" t="s">
        <v>322</v>
      </c>
      <c r="G129" s="45"/>
      <c r="H129" s="26">
        <v>0</v>
      </c>
      <c r="I129" s="26">
        <v>62</v>
      </c>
      <c r="J129" s="26">
        <v>385</v>
      </c>
      <c r="K129" s="26">
        <v>36</v>
      </c>
      <c r="L129" s="26">
        <v>211</v>
      </c>
      <c r="M129" s="26"/>
    </row>
    <row r="130" s="2" customFormat="1" ht="13.5" spans="1:14">
      <c r="A130" s="21" t="s">
        <v>251</v>
      </c>
      <c r="B130" s="21"/>
      <c r="C130" s="21"/>
      <c r="D130" s="21"/>
      <c r="E130" s="21">
        <v>9</v>
      </c>
      <c r="F130" s="21"/>
      <c r="G130" s="21">
        <v>3155.3</v>
      </c>
      <c r="H130" s="21">
        <f>SUM(H131:H141)</f>
        <v>0</v>
      </c>
      <c r="I130" s="21">
        <f>SUM(I131:I141)</f>
        <v>2758</v>
      </c>
      <c r="J130" s="21">
        <f>SUM(J131:J141)</f>
        <v>14236</v>
      </c>
      <c r="K130" s="21">
        <f>SUM(K131:K141)</f>
        <v>1857</v>
      </c>
      <c r="L130" s="21">
        <f>SUM(L131:L141)</f>
        <v>9543</v>
      </c>
      <c r="M130" s="21"/>
      <c r="N130" s="40"/>
    </row>
    <row r="131" s="3" customFormat="1" ht="13.5" spans="1:13">
      <c r="A131" s="30">
        <v>1</v>
      </c>
      <c r="B131" s="30" t="s">
        <v>310</v>
      </c>
      <c r="C131" s="30" t="s">
        <v>353</v>
      </c>
      <c r="D131" s="30" t="s">
        <v>354</v>
      </c>
      <c r="E131" s="30" t="s">
        <v>355</v>
      </c>
      <c r="F131" s="30" t="s">
        <v>322</v>
      </c>
      <c r="G131" s="30">
        <v>474.65</v>
      </c>
      <c r="H131" s="42">
        <v>0</v>
      </c>
      <c r="I131" s="42">
        <v>294</v>
      </c>
      <c r="J131" s="42">
        <v>1080</v>
      </c>
      <c r="K131" s="42">
        <v>65</v>
      </c>
      <c r="L131" s="42">
        <v>236</v>
      </c>
      <c r="M131" s="42"/>
    </row>
    <row r="132" s="3" customFormat="1" ht="13.5" spans="1:13">
      <c r="A132" s="31"/>
      <c r="B132" s="31"/>
      <c r="C132" s="31"/>
      <c r="D132" s="31"/>
      <c r="E132" s="31"/>
      <c r="F132" s="31"/>
      <c r="G132" s="31">
        <v>95.67</v>
      </c>
      <c r="H132" s="43"/>
      <c r="I132" s="43"/>
      <c r="J132" s="43"/>
      <c r="K132" s="43"/>
      <c r="L132" s="43"/>
      <c r="M132" s="43"/>
    </row>
    <row r="133" s="3" customFormat="1" ht="40.5" spans="1:13">
      <c r="A133" s="25">
        <v>2</v>
      </c>
      <c r="B133" s="25" t="s">
        <v>310</v>
      </c>
      <c r="C133" s="25" t="s">
        <v>356</v>
      </c>
      <c r="D133" s="25" t="s">
        <v>357</v>
      </c>
      <c r="E133" s="25" t="s">
        <v>358</v>
      </c>
      <c r="F133" s="25" t="s">
        <v>322</v>
      </c>
      <c r="G133" s="25">
        <v>218.72</v>
      </c>
      <c r="H133" s="26">
        <v>0</v>
      </c>
      <c r="I133" s="26">
        <v>98</v>
      </c>
      <c r="J133" s="26">
        <v>545</v>
      </c>
      <c r="K133" s="26">
        <v>21</v>
      </c>
      <c r="L133" s="26">
        <v>87</v>
      </c>
      <c r="M133" s="26"/>
    </row>
    <row r="134" s="3" customFormat="1" ht="13.5" spans="1:13">
      <c r="A134" s="30">
        <v>3</v>
      </c>
      <c r="B134" s="30" t="s">
        <v>310</v>
      </c>
      <c r="C134" s="30" t="s">
        <v>359</v>
      </c>
      <c r="D134" s="30" t="s">
        <v>360</v>
      </c>
      <c r="E134" s="30" t="s">
        <v>361</v>
      </c>
      <c r="F134" s="30" t="s">
        <v>322</v>
      </c>
      <c r="G134" s="30">
        <v>170.95</v>
      </c>
      <c r="H134" s="42">
        <v>0</v>
      </c>
      <c r="I134" s="42">
        <v>197</v>
      </c>
      <c r="J134" s="42">
        <v>965</v>
      </c>
      <c r="K134" s="42">
        <v>39</v>
      </c>
      <c r="L134" s="42">
        <v>110</v>
      </c>
      <c r="M134" s="42"/>
    </row>
    <row r="135" s="3" customFormat="1" ht="13.5" spans="1:13">
      <c r="A135" s="31"/>
      <c r="B135" s="31"/>
      <c r="C135" s="31"/>
      <c r="D135" s="31"/>
      <c r="E135" s="31"/>
      <c r="F135" s="31"/>
      <c r="G135" s="31">
        <v>107.05</v>
      </c>
      <c r="H135" s="43"/>
      <c r="I135" s="43"/>
      <c r="J135" s="43"/>
      <c r="K135" s="43"/>
      <c r="L135" s="43"/>
      <c r="M135" s="43"/>
    </row>
    <row r="136" s="3" customFormat="1" ht="40.5" spans="1:13">
      <c r="A136" s="25">
        <v>4</v>
      </c>
      <c r="B136" s="25" t="s">
        <v>310</v>
      </c>
      <c r="C136" s="25" t="s">
        <v>362</v>
      </c>
      <c r="D136" s="25" t="s">
        <v>363</v>
      </c>
      <c r="E136" s="25" t="s">
        <v>364</v>
      </c>
      <c r="F136" s="25" t="s">
        <v>365</v>
      </c>
      <c r="G136" s="25">
        <v>900</v>
      </c>
      <c r="H136" s="26">
        <v>0</v>
      </c>
      <c r="I136" s="26">
        <v>254</v>
      </c>
      <c r="J136" s="26">
        <v>1438</v>
      </c>
      <c r="K136" s="26">
        <v>49</v>
      </c>
      <c r="L136" s="26">
        <v>210</v>
      </c>
      <c r="M136" s="26"/>
    </row>
    <row r="137" s="3" customFormat="1" ht="40.5" spans="1:13">
      <c r="A137" s="25">
        <v>5</v>
      </c>
      <c r="B137" s="25" t="s">
        <v>310</v>
      </c>
      <c r="C137" s="25" t="s">
        <v>366</v>
      </c>
      <c r="D137" s="25" t="s">
        <v>367</v>
      </c>
      <c r="E137" s="25" t="s">
        <v>368</v>
      </c>
      <c r="F137" s="25" t="s">
        <v>369</v>
      </c>
      <c r="G137" s="25">
        <v>111</v>
      </c>
      <c r="H137" s="26">
        <v>0</v>
      </c>
      <c r="I137" s="26">
        <v>36</v>
      </c>
      <c r="J137" s="26">
        <v>284</v>
      </c>
      <c r="K137" s="26">
        <v>9</v>
      </c>
      <c r="L137" s="26">
        <v>59</v>
      </c>
      <c r="M137" s="26"/>
    </row>
    <row r="138" s="3" customFormat="1" ht="27" spans="1:13">
      <c r="A138" s="25">
        <v>6</v>
      </c>
      <c r="B138" s="25" t="s">
        <v>310</v>
      </c>
      <c r="C138" s="25" t="s">
        <v>370</v>
      </c>
      <c r="D138" s="25" t="s">
        <v>371</v>
      </c>
      <c r="E138" s="25" t="s">
        <v>372</v>
      </c>
      <c r="F138" s="25" t="s">
        <v>322</v>
      </c>
      <c r="G138" s="25">
        <v>89.72</v>
      </c>
      <c r="H138" s="26">
        <v>0</v>
      </c>
      <c r="I138" s="26">
        <v>122</v>
      </c>
      <c r="J138" s="26">
        <v>561</v>
      </c>
      <c r="K138" s="26">
        <v>18</v>
      </c>
      <c r="L138" s="26">
        <v>42</v>
      </c>
      <c r="M138" s="26"/>
    </row>
    <row r="139" s="3" customFormat="1" ht="27" spans="1:13">
      <c r="A139" s="25">
        <v>7</v>
      </c>
      <c r="B139" s="25" t="s">
        <v>310</v>
      </c>
      <c r="C139" s="25" t="s">
        <v>373</v>
      </c>
      <c r="D139" s="25" t="s">
        <v>374</v>
      </c>
      <c r="E139" s="25" t="s">
        <v>375</v>
      </c>
      <c r="F139" s="25" t="s">
        <v>376</v>
      </c>
      <c r="G139" s="25">
        <v>271.69</v>
      </c>
      <c r="H139" s="26">
        <v>0</v>
      </c>
      <c r="I139" s="26">
        <v>64</v>
      </c>
      <c r="J139" s="26">
        <v>366</v>
      </c>
      <c r="K139" s="26">
        <v>13</v>
      </c>
      <c r="L139" s="26">
        <v>73</v>
      </c>
      <c r="M139" s="26"/>
    </row>
    <row r="140" s="3" customFormat="1" ht="108" spans="1:13">
      <c r="A140" s="25">
        <v>8</v>
      </c>
      <c r="B140" s="25" t="s">
        <v>310</v>
      </c>
      <c r="C140" s="25" t="s">
        <v>377</v>
      </c>
      <c r="D140" s="25" t="s">
        <v>378</v>
      </c>
      <c r="E140" s="25" t="s">
        <v>379</v>
      </c>
      <c r="F140" s="25" t="s">
        <v>376</v>
      </c>
      <c r="G140" s="25">
        <v>359.85</v>
      </c>
      <c r="H140" s="26">
        <v>0</v>
      </c>
      <c r="I140" s="26">
        <v>1634</v>
      </c>
      <c r="J140" s="26">
        <v>8691</v>
      </c>
      <c r="K140" s="26">
        <v>1634</v>
      </c>
      <c r="L140" s="26">
        <v>8691</v>
      </c>
      <c r="M140" s="26"/>
    </row>
    <row r="141" s="3" customFormat="1" ht="27" spans="1:13">
      <c r="A141" s="25">
        <v>9</v>
      </c>
      <c r="B141" s="25" t="s">
        <v>310</v>
      </c>
      <c r="C141" s="25" t="s">
        <v>380</v>
      </c>
      <c r="D141" s="25" t="s">
        <v>381</v>
      </c>
      <c r="E141" s="25" t="s">
        <v>382</v>
      </c>
      <c r="F141" s="25" t="s">
        <v>369</v>
      </c>
      <c r="G141" s="25">
        <v>356</v>
      </c>
      <c r="H141" s="26">
        <v>0</v>
      </c>
      <c r="I141" s="26">
        <v>59</v>
      </c>
      <c r="J141" s="26">
        <v>306</v>
      </c>
      <c r="K141" s="26">
        <v>9</v>
      </c>
      <c r="L141" s="26">
        <v>35</v>
      </c>
      <c r="M141" s="26"/>
    </row>
    <row r="142" s="2" customFormat="1" ht="13.5" spans="1:14">
      <c r="A142" s="21" t="s">
        <v>383</v>
      </c>
      <c r="B142" s="21"/>
      <c r="C142" s="21"/>
      <c r="D142" s="21"/>
      <c r="E142" s="21">
        <v>3</v>
      </c>
      <c r="F142" s="21"/>
      <c r="G142" s="21">
        <v>10252.88</v>
      </c>
      <c r="H142" s="21">
        <f>SUM(H143:H147)</f>
        <v>0</v>
      </c>
      <c r="I142" s="21">
        <f>SUM(I143:I147)</f>
        <v>237</v>
      </c>
      <c r="J142" s="21">
        <f>SUM(J143:J147)</f>
        <v>1380</v>
      </c>
      <c r="K142" s="21">
        <f>SUM(K143:K147)</f>
        <v>70</v>
      </c>
      <c r="L142" s="21">
        <f>SUM(L143:L147)</f>
        <v>456</v>
      </c>
      <c r="M142" s="21"/>
      <c r="N142" s="40"/>
    </row>
    <row r="143" s="3" customFormat="1" ht="13.5" spans="1:13">
      <c r="A143" s="30">
        <v>1</v>
      </c>
      <c r="B143" s="30" t="s">
        <v>310</v>
      </c>
      <c r="C143" s="30" t="s">
        <v>384</v>
      </c>
      <c r="D143" s="30" t="s">
        <v>385</v>
      </c>
      <c r="E143" s="30" t="s">
        <v>386</v>
      </c>
      <c r="F143" s="30" t="s">
        <v>322</v>
      </c>
      <c r="G143" s="30">
        <v>3424</v>
      </c>
      <c r="H143" s="42">
        <v>0</v>
      </c>
      <c r="I143" s="42">
        <v>83</v>
      </c>
      <c r="J143" s="42">
        <v>438</v>
      </c>
      <c r="K143" s="42">
        <v>18</v>
      </c>
      <c r="L143" s="42">
        <v>98</v>
      </c>
      <c r="M143" s="42"/>
    </row>
    <row r="144" s="3" customFormat="1" ht="13.5" spans="1:13">
      <c r="A144" s="31"/>
      <c r="B144" s="31"/>
      <c r="C144" s="31"/>
      <c r="D144" s="31"/>
      <c r="E144" s="31"/>
      <c r="F144" s="31"/>
      <c r="G144" s="31">
        <v>1178</v>
      </c>
      <c r="H144" s="43"/>
      <c r="I144" s="43"/>
      <c r="J144" s="43"/>
      <c r="K144" s="43"/>
      <c r="L144" s="43"/>
      <c r="M144" s="43"/>
    </row>
    <row r="145" s="3" customFormat="1" ht="40.5" spans="1:13">
      <c r="A145" s="25">
        <v>2</v>
      </c>
      <c r="B145" s="25" t="s">
        <v>310</v>
      </c>
      <c r="C145" s="25" t="s">
        <v>387</v>
      </c>
      <c r="D145" s="25" t="s">
        <v>388</v>
      </c>
      <c r="E145" s="25" t="s">
        <v>389</v>
      </c>
      <c r="F145" s="25" t="s">
        <v>322</v>
      </c>
      <c r="G145" s="25">
        <v>1985.88</v>
      </c>
      <c r="H145" s="26">
        <v>0</v>
      </c>
      <c r="I145" s="26">
        <v>42</v>
      </c>
      <c r="J145" s="26">
        <v>321</v>
      </c>
      <c r="K145" s="26">
        <v>27</v>
      </c>
      <c r="L145" s="26">
        <v>226</v>
      </c>
      <c r="M145" s="26"/>
    </row>
    <row r="146" s="3" customFormat="1" ht="13.5" spans="1:13">
      <c r="A146" s="30">
        <v>3</v>
      </c>
      <c r="B146" s="30" t="s">
        <v>310</v>
      </c>
      <c r="C146" s="30" t="s">
        <v>390</v>
      </c>
      <c r="D146" s="30" t="s">
        <v>391</v>
      </c>
      <c r="E146" s="30" t="s">
        <v>392</v>
      </c>
      <c r="F146" s="30" t="s">
        <v>322</v>
      </c>
      <c r="G146" s="30">
        <v>3228.31</v>
      </c>
      <c r="H146" s="42">
        <v>0</v>
      </c>
      <c r="I146" s="42">
        <v>112</v>
      </c>
      <c r="J146" s="42">
        <v>621</v>
      </c>
      <c r="K146" s="42">
        <v>25</v>
      </c>
      <c r="L146" s="42">
        <v>132</v>
      </c>
      <c r="M146" s="42"/>
    </row>
    <row r="147" s="3" customFormat="1" ht="13.5" spans="1:13">
      <c r="A147" s="31"/>
      <c r="B147" s="31"/>
      <c r="C147" s="31"/>
      <c r="D147" s="31"/>
      <c r="E147" s="31"/>
      <c r="F147" s="31"/>
      <c r="G147" s="31">
        <v>436.69</v>
      </c>
      <c r="H147" s="43"/>
      <c r="I147" s="43"/>
      <c r="J147" s="43"/>
      <c r="K147" s="43"/>
      <c r="L147" s="43"/>
      <c r="M147" s="43"/>
    </row>
    <row r="148" s="2" customFormat="1" ht="13.5" spans="1:14">
      <c r="A148" s="21" t="s">
        <v>393</v>
      </c>
      <c r="B148" s="21"/>
      <c r="C148" s="21"/>
      <c r="D148" s="21"/>
      <c r="E148" s="21">
        <v>1</v>
      </c>
      <c r="F148" s="21"/>
      <c r="G148" s="44">
        <v>80</v>
      </c>
      <c r="H148" s="53">
        <v>0</v>
      </c>
      <c r="I148" s="53">
        <v>1634</v>
      </c>
      <c r="J148" s="53">
        <v>8691</v>
      </c>
      <c r="K148" s="53">
        <v>1634</v>
      </c>
      <c r="L148" s="53">
        <v>8691</v>
      </c>
      <c r="M148" s="53"/>
      <c r="N148" s="40"/>
    </row>
    <row r="149" s="3" customFormat="1" ht="54" spans="1:13">
      <c r="A149" s="25">
        <v>1</v>
      </c>
      <c r="B149" s="25" t="s">
        <v>310</v>
      </c>
      <c r="C149" s="25" t="s">
        <v>394</v>
      </c>
      <c r="D149" s="25" t="s">
        <v>310</v>
      </c>
      <c r="E149" s="25" t="s">
        <v>395</v>
      </c>
      <c r="F149" s="25" t="s">
        <v>396</v>
      </c>
      <c r="G149" s="45"/>
      <c r="H149" s="26">
        <v>0</v>
      </c>
      <c r="I149" s="26">
        <v>1634</v>
      </c>
      <c r="J149" s="26">
        <v>8691</v>
      </c>
      <c r="K149" s="26">
        <v>1634</v>
      </c>
      <c r="L149" s="26">
        <v>8691</v>
      </c>
      <c r="M149" s="26"/>
    </row>
    <row r="150" s="2" customFormat="1" ht="13.5" spans="1:14">
      <c r="A150" s="21" t="s">
        <v>397</v>
      </c>
      <c r="B150" s="21"/>
      <c r="C150" s="21"/>
      <c r="D150" s="21"/>
      <c r="E150" s="21">
        <v>3</v>
      </c>
      <c r="F150" s="21"/>
      <c r="G150" s="21">
        <v>398.515</v>
      </c>
      <c r="H150" s="53">
        <v>491.425</v>
      </c>
      <c r="I150" s="53">
        <v>3057</v>
      </c>
      <c r="J150" s="53">
        <v>2718</v>
      </c>
      <c r="K150" s="53">
        <v>940</v>
      </c>
      <c r="L150" s="53">
        <v>793</v>
      </c>
      <c r="M150" s="53"/>
      <c r="N150" s="40"/>
    </row>
    <row r="151" s="3" customFormat="1" ht="54" spans="1:13">
      <c r="A151" s="25">
        <v>1</v>
      </c>
      <c r="B151" s="25" t="s">
        <v>310</v>
      </c>
      <c r="C151" s="25" t="s">
        <v>398</v>
      </c>
      <c r="D151" s="25" t="s">
        <v>399</v>
      </c>
      <c r="E151" s="25" t="s">
        <v>400</v>
      </c>
      <c r="F151" s="25" t="s">
        <v>401</v>
      </c>
      <c r="G151" s="25">
        <v>240</v>
      </c>
      <c r="H151" s="26">
        <v>0</v>
      </c>
      <c r="I151" s="26">
        <v>486</v>
      </c>
      <c r="J151" s="26">
        <v>2527</v>
      </c>
      <c r="K151" s="26">
        <v>147</v>
      </c>
      <c r="L151" s="26">
        <v>749</v>
      </c>
      <c r="M151" s="26"/>
    </row>
    <row r="152" s="3" customFormat="1" ht="54" spans="1:13">
      <c r="A152" s="25">
        <v>2</v>
      </c>
      <c r="B152" s="25" t="s">
        <v>310</v>
      </c>
      <c r="C152" s="25" t="s">
        <v>402</v>
      </c>
      <c r="D152" s="25" t="s">
        <v>310</v>
      </c>
      <c r="E152" s="25" t="s">
        <v>403</v>
      </c>
      <c r="F152" s="25" t="s">
        <v>401</v>
      </c>
      <c r="G152" s="25">
        <v>153.09</v>
      </c>
      <c r="H152" s="26">
        <v>486</v>
      </c>
      <c r="I152" s="26">
        <v>2527</v>
      </c>
      <c r="J152" s="26">
        <v>147</v>
      </c>
      <c r="K152" s="26">
        <v>749</v>
      </c>
      <c r="L152" s="26"/>
      <c r="M152" s="26"/>
    </row>
    <row r="153" s="3" customFormat="1" ht="27" spans="1:13">
      <c r="A153" s="25">
        <v>3</v>
      </c>
      <c r="B153" s="25" t="s">
        <v>310</v>
      </c>
      <c r="C153" s="25" t="s">
        <v>404</v>
      </c>
      <c r="D153" s="25" t="s">
        <v>310</v>
      </c>
      <c r="E153" s="25" t="s">
        <v>405</v>
      </c>
      <c r="F153" s="25" t="s">
        <v>322</v>
      </c>
      <c r="G153" s="25">
        <v>5.425</v>
      </c>
      <c r="H153" s="26">
        <v>5.425</v>
      </c>
      <c r="I153" s="26">
        <v>44</v>
      </c>
      <c r="J153" s="26">
        <v>44</v>
      </c>
      <c r="K153" s="26">
        <v>44</v>
      </c>
      <c r="L153" s="26">
        <v>44</v>
      </c>
      <c r="M153" s="26"/>
    </row>
    <row r="154" s="7" customFormat="1" ht="13.5" spans="1:14">
      <c r="A154" s="46" t="s">
        <v>406</v>
      </c>
      <c r="B154" s="46"/>
      <c r="C154" s="46"/>
      <c r="D154" s="46"/>
      <c r="E154" s="46">
        <v>1</v>
      </c>
      <c r="F154" s="46"/>
      <c r="G154" s="47">
        <v>2090.2</v>
      </c>
      <c r="H154" s="62">
        <f>SUM(H155)</f>
        <v>2090.2</v>
      </c>
      <c r="I154" s="48">
        <f>SUM(I155)</f>
        <v>0</v>
      </c>
      <c r="J154" s="48">
        <f>SUM(J155)</f>
        <v>5972</v>
      </c>
      <c r="K154" s="48">
        <f>SUM(K155)</f>
        <v>0</v>
      </c>
      <c r="L154" s="59">
        <f>SUM(L155)</f>
        <v>3056</v>
      </c>
      <c r="M154" s="59"/>
      <c r="N154" s="66"/>
    </row>
    <row r="155" s="3" customFormat="1" ht="27" spans="1:13">
      <c r="A155" s="36">
        <v>1</v>
      </c>
      <c r="B155" s="28" t="s">
        <v>310</v>
      </c>
      <c r="C155" s="26" t="s">
        <v>407</v>
      </c>
      <c r="D155" s="28" t="s">
        <v>310</v>
      </c>
      <c r="E155" s="28" t="s">
        <v>408</v>
      </c>
      <c r="F155" s="28" t="s">
        <v>409</v>
      </c>
      <c r="G155" s="49"/>
      <c r="H155" s="63">
        <v>2090.2</v>
      </c>
      <c r="I155" s="63"/>
      <c r="J155" s="67">
        <v>5972</v>
      </c>
      <c r="K155" s="67"/>
      <c r="L155" s="67">
        <v>3056</v>
      </c>
      <c r="M155" s="67"/>
    </row>
    <row r="156" s="2" customFormat="1" ht="13.5" spans="1:14">
      <c r="A156" s="21" t="s">
        <v>410</v>
      </c>
      <c r="B156" s="21"/>
      <c r="C156" s="21"/>
      <c r="D156" s="21"/>
      <c r="E156" s="21">
        <f>E157+E166+E170+E181+E183+E185+E178+E188</f>
        <v>23</v>
      </c>
      <c r="F156" s="21"/>
      <c r="G156" s="21">
        <v>15241.983</v>
      </c>
      <c r="H156" s="32">
        <f>H157+H166+H170+H181+H183+H185+H178+H188</f>
        <v>32.16</v>
      </c>
      <c r="I156" s="32">
        <f>I157+I166+I170+I181+I183+I185+I178+I188</f>
        <v>1270</v>
      </c>
      <c r="J156" s="32">
        <f>J157+J166+J170+J181+J183+J185+J178+J188</f>
        <v>8348</v>
      </c>
      <c r="K156" s="32">
        <f>K157+K166+K170+K181+K183+K185+K178+K188</f>
        <v>359</v>
      </c>
      <c r="L156" s="32">
        <f>L157+L166+L170+L181+L183+L185+L178+L188</f>
        <v>2290</v>
      </c>
      <c r="M156" s="32"/>
      <c r="N156" s="40"/>
    </row>
    <row r="157" s="2" customFormat="1" ht="13.5" spans="1:14">
      <c r="A157" s="21" t="s">
        <v>20</v>
      </c>
      <c r="B157" s="21"/>
      <c r="C157" s="21"/>
      <c r="D157" s="21"/>
      <c r="E157" s="21">
        <v>8</v>
      </c>
      <c r="F157" s="21"/>
      <c r="G157" s="21">
        <v>947.108</v>
      </c>
      <c r="H157" s="53">
        <f>SUM(H158:H165)</f>
        <v>32.16</v>
      </c>
      <c r="I157" s="53">
        <f>SUM(I158:I165)</f>
        <v>177</v>
      </c>
      <c r="J157" s="53">
        <f>SUM(J158:J165)</f>
        <v>701</v>
      </c>
      <c r="K157" s="53">
        <f>SUM(K158:K165)</f>
        <v>177</v>
      </c>
      <c r="L157" s="53">
        <f>SUM(L158:L165)</f>
        <v>701</v>
      </c>
      <c r="M157" s="53"/>
      <c r="N157" s="40"/>
    </row>
    <row r="158" s="3" customFormat="1" ht="27" spans="1:13">
      <c r="A158" s="25">
        <v>1</v>
      </c>
      <c r="B158" s="25" t="s">
        <v>411</v>
      </c>
      <c r="C158" s="25" t="s">
        <v>412</v>
      </c>
      <c r="D158" s="25" t="s">
        <v>413</v>
      </c>
      <c r="E158" s="25" t="s">
        <v>414</v>
      </c>
      <c r="F158" s="25" t="s">
        <v>415</v>
      </c>
      <c r="G158" s="30">
        <v>67.912</v>
      </c>
      <c r="H158" s="26">
        <v>6.79</v>
      </c>
      <c r="I158" s="26">
        <v>17</v>
      </c>
      <c r="J158" s="26">
        <v>38</v>
      </c>
      <c r="K158" s="26">
        <v>17</v>
      </c>
      <c r="L158" s="26">
        <v>38</v>
      </c>
      <c r="M158" s="26"/>
    </row>
    <row r="159" s="3" customFormat="1" ht="27" spans="1:13">
      <c r="A159" s="25">
        <v>2</v>
      </c>
      <c r="B159" s="25" t="s">
        <v>411</v>
      </c>
      <c r="C159" s="25" t="s">
        <v>416</v>
      </c>
      <c r="D159" s="25" t="s">
        <v>417</v>
      </c>
      <c r="E159" s="25" t="s">
        <v>414</v>
      </c>
      <c r="F159" s="25" t="s">
        <v>415</v>
      </c>
      <c r="G159" s="51"/>
      <c r="H159" s="26">
        <v>6.79</v>
      </c>
      <c r="I159" s="26">
        <v>10</v>
      </c>
      <c r="J159" s="26">
        <v>43</v>
      </c>
      <c r="K159" s="26">
        <v>10</v>
      </c>
      <c r="L159" s="26">
        <v>43</v>
      </c>
      <c r="M159" s="26"/>
    </row>
    <row r="160" s="3" customFormat="1" ht="27" spans="1:13">
      <c r="A160" s="25">
        <v>3</v>
      </c>
      <c r="B160" s="25" t="s">
        <v>411</v>
      </c>
      <c r="C160" s="25" t="s">
        <v>418</v>
      </c>
      <c r="D160" s="25" t="s">
        <v>419</v>
      </c>
      <c r="E160" s="25" t="s">
        <v>414</v>
      </c>
      <c r="F160" s="25" t="s">
        <v>415</v>
      </c>
      <c r="G160" s="51"/>
      <c r="H160" s="26">
        <v>6.79</v>
      </c>
      <c r="I160" s="26">
        <v>10</v>
      </c>
      <c r="J160" s="26">
        <v>44</v>
      </c>
      <c r="K160" s="26">
        <v>10</v>
      </c>
      <c r="L160" s="26">
        <v>44</v>
      </c>
      <c r="M160" s="26"/>
    </row>
    <row r="161" s="3" customFormat="1" ht="27" spans="1:13">
      <c r="A161" s="25">
        <v>4</v>
      </c>
      <c r="B161" s="25" t="s">
        <v>411</v>
      </c>
      <c r="C161" s="25" t="s">
        <v>420</v>
      </c>
      <c r="D161" s="25" t="s">
        <v>421</v>
      </c>
      <c r="E161" s="25" t="s">
        <v>414</v>
      </c>
      <c r="F161" s="25" t="s">
        <v>415</v>
      </c>
      <c r="G161" s="31"/>
      <c r="H161" s="26">
        <v>6.79</v>
      </c>
      <c r="I161" s="26">
        <v>26</v>
      </c>
      <c r="J161" s="26">
        <v>107</v>
      </c>
      <c r="K161" s="26">
        <v>26</v>
      </c>
      <c r="L161" s="26">
        <v>107</v>
      </c>
      <c r="M161" s="26"/>
    </row>
    <row r="162" s="3" customFormat="1" ht="27" spans="1:13">
      <c r="A162" s="25">
        <v>5</v>
      </c>
      <c r="B162" s="25" t="s">
        <v>411</v>
      </c>
      <c r="C162" s="25" t="s">
        <v>422</v>
      </c>
      <c r="D162" s="25" t="s">
        <v>423</v>
      </c>
      <c r="E162" s="25" t="s">
        <v>424</v>
      </c>
      <c r="F162" s="25" t="s">
        <v>415</v>
      </c>
      <c r="G162" s="25">
        <v>50</v>
      </c>
      <c r="H162" s="26">
        <v>5</v>
      </c>
      <c r="I162" s="26">
        <v>38</v>
      </c>
      <c r="J162" s="26">
        <v>134</v>
      </c>
      <c r="K162" s="26">
        <v>38</v>
      </c>
      <c r="L162" s="26">
        <v>134</v>
      </c>
      <c r="M162" s="26"/>
    </row>
    <row r="163" s="3" customFormat="1" ht="27" spans="1:13">
      <c r="A163" s="25">
        <v>6</v>
      </c>
      <c r="B163" s="25" t="s">
        <v>411</v>
      </c>
      <c r="C163" s="25" t="s">
        <v>425</v>
      </c>
      <c r="D163" s="25" t="s">
        <v>421</v>
      </c>
      <c r="E163" s="25" t="s">
        <v>426</v>
      </c>
      <c r="F163" s="25" t="s">
        <v>415</v>
      </c>
      <c r="G163" s="25">
        <v>99.18</v>
      </c>
      <c r="H163" s="26">
        <v>0</v>
      </c>
      <c r="I163" s="26">
        <v>12</v>
      </c>
      <c r="J163" s="26">
        <v>87</v>
      </c>
      <c r="K163" s="26">
        <v>12</v>
      </c>
      <c r="L163" s="26">
        <v>87</v>
      </c>
      <c r="M163" s="26"/>
    </row>
    <row r="164" s="3" customFormat="1" ht="27" spans="1:13">
      <c r="A164" s="25">
        <v>7</v>
      </c>
      <c r="B164" s="25" t="s">
        <v>411</v>
      </c>
      <c r="C164" s="25" t="s">
        <v>427</v>
      </c>
      <c r="D164" s="25" t="s">
        <v>421</v>
      </c>
      <c r="E164" s="25" t="s">
        <v>428</v>
      </c>
      <c r="F164" s="25" t="s">
        <v>429</v>
      </c>
      <c r="G164" s="25">
        <v>133.48</v>
      </c>
      <c r="H164" s="26">
        <v>0</v>
      </c>
      <c r="I164" s="26">
        <v>12</v>
      </c>
      <c r="J164" s="26">
        <v>87</v>
      </c>
      <c r="K164" s="26">
        <v>12</v>
      </c>
      <c r="L164" s="26">
        <v>87</v>
      </c>
      <c r="M164" s="26"/>
    </row>
    <row r="165" s="3" customFormat="1" ht="40.5" spans="1:13">
      <c r="A165" s="25">
        <v>8</v>
      </c>
      <c r="B165" s="25" t="s">
        <v>411</v>
      </c>
      <c r="C165" s="25" t="s">
        <v>430</v>
      </c>
      <c r="D165" s="25" t="s">
        <v>421</v>
      </c>
      <c r="E165" s="25" t="s">
        <v>431</v>
      </c>
      <c r="F165" s="25" t="s">
        <v>429</v>
      </c>
      <c r="G165" s="25">
        <v>392.8</v>
      </c>
      <c r="H165" s="26">
        <v>0</v>
      </c>
      <c r="I165" s="26">
        <v>52</v>
      </c>
      <c r="J165" s="26">
        <v>161</v>
      </c>
      <c r="K165" s="26">
        <v>52</v>
      </c>
      <c r="L165" s="26">
        <v>161</v>
      </c>
      <c r="M165" s="26"/>
    </row>
    <row r="166" s="2" customFormat="1" ht="13.5" spans="1:14">
      <c r="A166" s="21" t="s">
        <v>37</v>
      </c>
      <c r="B166" s="21"/>
      <c r="C166" s="21"/>
      <c r="D166" s="21"/>
      <c r="E166" s="21">
        <v>3</v>
      </c>
      <c r="F166" s="21"/>
      <c r="G166" s="21">
        <v>526.26</v>
      </c>
      <c r="H166" s="21">
        <f>SUM(H167:H169)</f>
        <v>0</v>
      </c>
      <c r="I166" s="21">
        <f>SUM(I167:I169)</f>
        <v>370</v>
      </c>
      <c r="J166" s="21">
        <f>SUM(J167:J169)</f>
        <v>924</v>
      </c>
      <c r="K166" s="21">
        <f>SUM(K167:K169)</f>
        <v>46</v>
      </c>
      <c r="L166" s="21">
        <f>SUM(L167:L169)</f>
        <v>201</v>
      </c>
      <c r="M166" s="21"/>
      <c r="N166" s="40"/>
    </row>
    <row r="167" s="3" customFormat="1" ht="27" spans="1:13">
      <c r="A167" s="25">
        <v>1</v>
      </c>
      <c r="B167" s="25" t="s">
        <v>411</v>
      </c>
      <c r="C167" s="25" t="s">
        <v>432</v>
      </c>
      <c r="D167" s="25" t="s">
        <v>433</v>
      </c>
      <c r="E167" s="25" t="s">
        <v>434</v>
      </c>
      <c r="F167" s="25" t="s">
        <v>415</v>
      </c>
      <c r="G167" s="25">
        <v>223.17</v>
      </c>
      <c r="H167" s="26"/>
      <c r="I167" s="26">
        <v>58</v>
      </c>
      <c r="J167" s="26">
        <v>197</v>
      </c>
      <c r="K167" s="26">
        <v>10</v>
      </c>
      <c r="L167" s="26">
        <v>23</v>
      </c>
      <c r="M167" s="26"/>
    </row>
    <row r="168" s="3" customFormat="1" ht="27" spans="1:13">
      <c r="A168" s="25">
        <v>2</v>
      </c>
      <c r="B168" s="25" t="s">
        <v>411</v>
      </c>
      <c r="C168" s="25" t="s">
        <v>435</v>
      </c>
      <c r="D168" s="25" t="s">
        <v>436</v>
      </c>
      <c r="E168" s="25" t="s">
        <v>437</v>
      </c>
      <c r="F168" s="25" t="s">
        <v>415</v>
      </c>
      <c r="G168" s="25">
        <v>209.77</v>
      </c>
      <c r="H168" s="26"/>
      <c r="I168" s="26">
        <v>236</v>
      </c>
      <c r="J168" s="26">
        <v>487</v>
      </c>
      <c r="K168" s="26">
        <v>23</v>
      </c>
      <c r="L168" s="26">
        <v>135</v>
      </c>
      <c r="M168" s="26"/>
    </row>
    <row r="169" s="3" customFormat="1" ht="40.5" spans="1:13">
      <c r="A169" s="25">
        <v>3</v>
      </c>
      <c r="B169" s="25" t="s">
        <v>411</v>
      </c>
      <c r="C169" s="25" t="s">
        <v>438</v>
      </c>
      <c r="D169" s="25" t="s">
        <v>439</v>
      </c>
      <c r="E169" s="25" t="s">
        <v>440</v>
      </c>
      <c r="F169" s="25" t="s">
        <v>415</v>
      </c>
      <c r="G169" s="25">
        <v>93.32</v>
      </c>
      <c r="H169" s="26"/>
      <c r="I169" s="26">
        <v>76</v>
      </c>
      <c r="J169" s="26">
        <v>240</v>
      </c>
      <c r="K169" s="26">
        <v>13</v>
      </c>
      <c r="L169" s="26">
        <v>43</v>
      </c>
      <c r="M169" s="26"/>
    </row>
    <row r="170" s="2" customFormat="1" ht="13.5" spans="1:14">
      <c r="A170" s="21" t="s">
        <v>103</v>
      </c>
      <c r="B170" s="21"/>
      <c r="C170" s="21"/>
      <c r="D170" s="21"/>
      <c r="E170" s="21">
        <v>5</v>
      </c>
      <c r="F170" s="21"/>
      <c r="G170" s="21">
        <v>9942.02</v>
      </c>
      <c r="H170" s="21">
        <f>SUM(H171:H177)</f>
        <v>0</v>
      </c>
      <c r="I170" s="21">
        <f>SUM(I171:I177)</f>
        <v>439</v>
      </c>
      <c r="J170" s="21">
        <f>SUM(J171:J177)</f>
        <v>2257</v>
      </c>
      <c r="K170" s="21">
        <f>SUM(K171:K177)</f>
        <v>50</v>
      </c>
      <c r="L170" s="21">
        <f>SUM(L171:L177)</f>
        <v>134</v>
      </c>
      <c r="M170" s="21"/>
      <c r="N170" s="40"/>
    </row>
    <row r="171" s="3" customFormat="1" ht="54" spans="1:13">
      <c r="A171" s="25">
        <v>1</v>
      </c>
      <c r="B171" s="25" t="s">
        <v>411</v>
      </c>
      <c r="C171" s="25" t="s">
        <v>441</v>
      </c>
      <c r="D171" s="25" t="s">
        <v>442</v>
      </c>
      <c r="E171" s="25" t="s">
        <v>443</v>
      </c>
      <c r="F171" s="25" t="s">
        <v>415</v>
      </c>
      <c r="G171" s="25">
        <v>1690.99</v>
      </c>
      <c r="H171" s="26">
        <v>0</v>
      </c>
      <c r="I171" s="26">
        <v>96</v>
      </c>
      <c r="J171" s="26">
        <v>650</v>
      </c>
      <c r="K171" s="26">
        <v>10</v>
      </c>
      <c r="L171" s="26">
        <v>28</v>
      </c>
      <c r="M171" s="26"/>
    </row>
    <row r="172" s="3" customFormat="1" ht="54" spans="1:13">
      <c r="A172" s="25">
        <v>2</v>
      </c>
      <c r="B172" s="25" t="s">
        <v>411</v>
      </c>
      <c r="C172" s="25" t="s">
        <v>444</v>
      </c>
      <c r="D172" s="25" t="s">
        <v>445</v>
      </c>
      <c r="E172" s="25" t="s">
        <v>446</v>
      </c>
      <c r="F172" s="25" t="s">
        <v>415</v>
      </c>
      <c r="G172" s="25">
        <v>2999.91</v>
      </c>
      <c r="H172" s="26">
        <v>0</v>
      </c>
      <c r="I172" s="26">
        <v>119</v>
      </c>
      <c r="J172" s="26">
        <v>741</v>
      </c>
      <c r="K172" s="26">
        <v>12</v>
      </c>
      <c r="L172" s="26">
        <v>37</v>
      </c>
      <c r="M172" s="26"/>
    </row>
    <row r="173" s="3" customFormat="1" ht="67.5" spans="1:13">
      <c r="A173" s="25">
        <v>3</v>
      </c>
      <c r="B173" s="25" t="s">
        <v>411</v>
      </c>
      <c r="C173" s="25" t="s">
        <v>447</v>
      </c>
      <c r="D173" s="25" t="s">
        <v>448</v>
      </c>
      <c r="E173" s="25" t="s">
        <v>449</v>
      </c>
      <c r="F173" s="25" t="s">
        <v>415</v>
      </c>
      <c r="G173" s="25">
        <v>1707.09</v>
      </c>
      <c r="H173" s="26">
        <v>0</v>
      </c>
      <c r="I173" s="26">
        <v>22</v>
      </c>
      <c r="J173" s="26">
        <v>198</v>
      </c>
      <c r="K173" s="26">
        <v>4</v>
      </c>
      <c r="L173" s="26">
        <v>9</v>
      </c>
      <c r="M173" s="26"/>
    </row>
    <row r="174" s="3" customFormat="1" ht="13.5" spans="1:13">
      <c r="A174" s="30">
        <v>4</v>
      </c>
      <c r="B174" s="30" t="s">
        <v>411</v>
      </c>
      <c r="C174" s="30" t="s">
        <v>450</v>
      </c>
      <c r="D174" s="30" t="s">
        <v>451</v>
      </c>
      <c r="E174" s="30" t="s">
        <v>452</v>
      </c>
      <c r="F174" s="30" t="s">
        <v>415</v>
      </c>
      <c r="G174" s="30">
        <v>607.36</v>
      </c>
      <c r="H174" s="42">
        <v>0</v>
      </c>
      <c r="I174" s="42">
        <v>106</v>
      </c>
      <c r="J174" s="42">
        <v>351</v>
      </c>
      <c r="K174" s="42">
        <v>13</v>
      </c>
      <c r="L174" s="42">
        <v>29</v>
      </c>
      <c r="M174" s="42"/>
    </row>
    <row r="175" s="3" customFormat="1" ht="13.5" spans="1:13">
      <c r="A175" s="31"/>
      <c r="B175" s="31"/>
      <c r="C175" s="31"/>
      <c r="D175" s="31"/>
      <c r="E175" s="31"/>
      <c r="F175" s="31"/>
      <c r="G175" s="31">
        <v>1242.44</v>
      </c>
      <c r="H175" s="43"/>
      <c r="I175" s="43"/>
      <c r="J175" s="43"/>
      <c r="K175" s="43"/>
      <c r="L175" s="43"/>
      <c r="M175" s="43"/>
    </row>
    <row r="176" s="3" customFormat="1" ht="13.5" spans="1:13">
      <c r="A176" s="30">
        <v>5</v>
      </c>
      <c r="B176" s="30" t="s">
        <v>411</v>
      </c>
      <c r="C176" s="30" t="s">
        <v>453</v>
      </c>
      <c r="D176" s="30" t="s">
        <v>454</v>
      </c>
      <c r="E176" s="30" t="s">
        <v>455</v>
      </c>
      <c r="F176" s="30" t="s">
        <v>415</v>
      </c>
      <c r="G176" s="30">
        <v>647.37</v>
      </c>
      <c r="H176" s="42">
        <v>0</v>
      </c>
      <c r="I176" s="42">
        <v>96</v>
      </c>
      <c r="J176" s="42">
        <v>317</v>
      </c>
      <c r="K176" s="42">
        <v>11</v>
      </c>
      <c r="L176" s="42">
        <v>31</v>
      </c>
      <c r="M176" s="42"/>
    </row>
    <row r="177" s="3" customFormat="1" ht="13.5" spans="1:13">
      <c r="A177" s="31"/>
      <c r="B177" s="31"/>
      <c r="C177" s="31"/>
      <c r="D177" s="31"/>
      <c r="E177" s="31"/>
      <c r="F177" s="31"/>
      <c r="G177" s="31">
        <v>1046.86</v>
      </c>
      <c r="H177" s="43"/>
      <c r="I177" s="43"/>
      <c r="J177" s="43"/>
      <c r="K177" s="43"/>
      <c r="L177" s="43"/>
      <c r="M177" s="43"/>
    </row>
    <row r="178" s="2" customFormat="1" ht="13.5" spans="1:14">
      <c r="A178" s="21" t="s">
        <v>456</v>
      </c>
      <c r="B178" s="21"/>
      <c r="C178" s="21"/>
      <c r="D178" s="21"/>
      <c r="E178" s="21">
        <v>2</v>
      </c>
      <c r="F178" s="21"/>
      <c r="G178" s="21">
        <v>2407.73</v>
      </c>
      <c r="H178" s="21">
        <f>SUM(H179:H180)</f>
        <v>0</v>
      </c>
      <c r="I178" s="21">
        <f>SUM(I179:I180)</f>
        <v>127</v>
      </c>
      <c r="J178" s="21">
        <f>SUM(J179:J180)</f>
        <v>792</v>
      </c>
      <c r="K178" s="21">
        <f>SUM(K179:K180)</f>
        <v>35</v>
      </c>
      <c r="L178" s="21">
        <f>SUM(L179:L180)</f>
        <v>97</v>
      </c>
      <c r="M178" s="21"/>
      <c r="N178" s="40"/>
    </row>
    <row r="179" s="3" customFormat="1" ht="202.5" spans="1:13">
      <c r="A179" s="25">
        <v>1</v>
      </c>
      <c r="B179" s="25" t="s">
        <v>411</v>
      </c>
      <c r="C179" s="25" t="s">
        <v>457</v>
      </c>
      <c r="D179" s="25" t="s">
        <v>458</v>
      </c>
      <c r="E179" s="25" t="s">
        <v>459</v>
      </c>
      <c r="F179" s="25" t="s">
        <v>247</v>
      </c>
      <c r="G179" s="25">
        <v>2147.73</v>
      </c>
      <c r="H179" s="26"/>
      <c r="I179" s="26">
        <v>127</v>
      </c>
      <c r="J179" s="26">
        <v>792</v>
      </c>
      <c r="K179" s="26">
        <v>8</v>
      </c>
      <c r="L179" s="26">
        <v>41</v>
      </c>
      <c r="M179" s="26"/>
    </row>
    <row r="180" s="3" customFormat="1" ht="27" spans="1:13">
      <c r="A180" s="25">
        <v>2</v>
      </c>
      <c r="B180" s="25" t="s">
        <v>411</v>
      </c>
      <c r="C180" s="25" t="s">
        <v>460</v>
      </c>
      <c r="D180" s="25" t="s">
        <v>413</v>
      </c>
      <c r="E180" s="25" t="s">
        <v>461</v>
      </c>
      <c r="F180" s="25" t="s">
        <v>462</v>
      </c>
      <c r="G180" s="25">
        <v>260</v>
      </c>
      <c r="H180" s="26"/>
      <c r="I180" s="26"/>
      <c r="J180" s="26"/>
      <c r="K180" s="26">
        <v>27</v>
      </c>
      <c r="L180" s="26">
        <v>56</v>
      </c>
      <c r="M180" s="26"/>
    </row>
    <row r="181" s="2" customFormat="1" ht="13.5" spans="1:14">
      <c r="A181" s="21" t="s">
        <v>463</v>
      </c>
      <c r="B181" s="21"/>
      <c r="C181" s="21"/>
      <c r="D181" s="21"/>
      <c r="E181" s="21">
        <v>1</v>
      </c>
      <c r="F181" s="21"/>
      <c r="G181" s="44">
        <v>112.33</v>
      </c>
      <c r="H181" s="21">
        <f>SUM(H182)</f>
        <v>0</v>
      </c>
      <c r="I181" s="21">
        <f>SUM(I182)</f>
        <v>0</v>
      </c>
      <c r="J181" s="21">
        <f>SUM(J182)</f>
        <v>0</v>
      </c>
      <c r="K181" s="21">
        <f>SUM(K182)</f>
        <v>0</v>
      </c>
      <c r="L181" s="21">
        <f>SUM(L182)</f>
        <v>0</v>
      </c>
      <c r="M181" s="21"/>
      <c r="N181" s="40"/>
    </row>
    <row r="182" s="3" customFormat="1" ht="27" spans="1:13">
      <c r="A182" s="25">
        <v>1</v>
      </c>
      <c r="B182" s="25" t="s">
        <v>411</v>
      </c>
      <c r="C182" s="25" t="s">
        <v>464</v>
      </c>
      <c r="D182" s="25" t="s">
        <v>465</v>
      </c>
      <c r="E182" s="25" t="s">
        <v>466</v>
      </c>
      <c r="F182" s="25" t="s">
        <v>415</v>
      </c>
      <c r="G182" s="45"/>
      <c r="H182" s="26">
        <v>0</v>
      </c>
      <c r="I182" s="26"/>
      <c r="J182" s="26"/>
      <c r="K182" s="26"/>
      <c r="L182" s="26"/>
      <c r="M182" s="26"/>
    </row>
    <row r="183" s="2" customFormat="1" ht="13.5" spans="1:14">
      <c r="A183" s="21" t="s">
        <v>393</v>
      </c>
      <c r="B183" s="21"/>
      <c r="C183" s="21"/>
      <c r="D183" s="21"/>
      <c r="E183" s="21">
        <v>1</v>
      </c>
      <c r="F183" s="21"/>
      <c r="G183" s="44">
        <v>13.97</v>
      </c>
      <c r="H183" s="21">
        <f>SUM(H184)</f>
        <v>0</v>
      </c>
      <c r="I183" s="21">
        <f>SUM(I184)</f>
        <v>0</v>
      </c>
      <c r="J183" s="21">
        <f>SUM(J184)</f>
        <v>0</v>
      </c>
      <c r="K183" s="21">
        <f>SUM(K184)</f>
        <v>0</v>
      </c>
      <c r="L183" s="21">
        <f>SUM(L184)</f>
        <v>0</v>
      </c>
      <c r="M183" s="21"/>
      <c r="N183" s="40"/>
    </row>
    <row r="184" s="3" customFormat="1" ht="54" spans="1:13">
      <c r="A184" s="25">
        <v>1</v>
      </c>
      <c r="B184" s="25" t="s">
        <v>411</v>
      </c>
      <c r="C184" s="25" t="s">
        <v>467</v>
      </c>
      <c r="D184" s="25" t="s">
        <v>468</v>
      </c>
      <c r="E184" s="25" t="s">
        <v>469</v>
      </c>
      <c r="F184" s="25" t="s">
        <v>415</v>
      </c>
      <c r="G184" s="45"/>
      <c r="H184" s="26">
        <v>0</v>
      </c>
      <c r="I184" s="26"/>
      <c r="J184" s="26"/>
      <c r="K184" s="26"/>
      <c r="L184" s="26"/>
      <c r="M184" s="26"/>
    </row>
    <row r="185" s="2" customFormat="1" ht="13.5" spans="1:14">
      <c r="A185" s="21" t="s">
        <v>470</v>
      </c>
      <c r="B185" s="21"/>
      <c r="C185" s="21"/>
      <c r="D185" s="21"/>
      <c r="E185" s="21">
        <v>2</v>
      </c>
      <c r="F185" s="21"/>
      <c r="G185" s="21">
        <v>213.865</v>
      </c>
      <c r="H185" s="32">
        <f>SUM(H186:H187)</f>
        <v>0</v>
      </c>
      <c r="I185" s="32">
        <f>SUM(I186:I187)</f>
        <v>157</v>
      </c>
      <c r="J185" s="32">
        <f>SUM(J186:J187)</f>
        <v>592</v>
      </c>
      <c r="K185" s="32">
        <f>SUM(K186:K187)</f>
        <v>51</v>
      </c>
      <c r="L185" s="32">
        <f>SUM(L186:L187)</f>
        <v>96</v>
      </c>
      <c r="M185" s="32"/>
      <c r="N185" s="40"/>
    </row>
    <row r="186" s="3" customFormat="1" ht="40.5" spans="1:13">
      <c r="A186" s="25">
        <v>1</v>
      </c>
      <c r="B186" s="25" t="s">
        <v>411</v>
      </c>
      <c r="C186" s="25" t="s">
        <v>471</v>
      </c>
      <c r="D186" s="25" t="s">
        <v>468</v>
      </c>
      <c r="E186" s="25" t="s">
        <v>472</v>
      </c>
      <c r="F186" s="25" t="s">
        <v>415</v>
      </c>
      <c r="G186" s="25">
        <v>3.865</v>
      </c>
      <c r="H186" s="26"/>
      <c r="I186" s="26"/>
      <c r="J186" s="26">
        <v>32</v>
      </c>
      <c r="K186" s="26">
        <v>32</v>
      </c>
      <c r="L186" s="26">
        <v>32</v>
      </c>
      <c r="M186" s="26"/>
    </row>
    <row r="187" s="3" customFormat="1" ht="27" spans="1:13">
      <c r="A187" s="25">
        <v>2</v>
      </c>
      <c r="B187" s="26" t="s">
        <v>411</v>
      </c>
      <c r="C187" s="26" t="s">
        <v>473</v>
      </c>
      <c r="D187" s="26" t="s">
        <v>474</v>
      </c>
      <c r="E187" s="25" t="s">
        <v>475</v>
      </c>
      <c r="F187" s="26" t="s">
        <v>415</v>
      </c>
      <c r="G187" s="26">
        <v>210</v>
      </c>
      <c r="H187" s="64">
        <v>0</v>
      </c>
      <c r="I187" s="64">
        <v>157</v>
      </c>
      <c r="J187" s="64">
        <v>560</v>
      </c>
      <c r="K187" s="64">
        <v>19</v>
      </c>
      <c r="L187" s="68">
        <v>64</v>
      </c>
      <c r="M187" s="69"/>
    </row>
    <row r="188" s="4" customFormat="1" ht="13.5" spans="1:13">
      <c r="A188" s="46" t="s">
        <v>406</v>
      </c>
      <c r="B188" s="46"/>
      <c r="C188" s="46"/>
      <c r="D188" s="46"/>
      <c r="E188" s="46">
        <v>1</v>
      </c>
      <c r="F188" s="46"/>
      <c r="G188" s="47">
        <v>1078.7</v>
      </c>
      <c r="H188" s="65">
        <f>H189</f>
        <v>0</v>
      </c>
      <c r="I188" s="65">
        <f>I189</f>
        <v>0</v>
      </c>
      <c r="J188" s="65">
        <f>J189</f>
        <v>3082</v>
      </c>
      <c r="K188" s="65">
        <f>K189</f>
        <v>0</v>
      </c>
      <c r="L188" s="70">
        <f>L189</f>
        <v>1061</v>
      </c>
      <c r="M188" s="71"/>
    </row>
    <row r="189" s="3" customFormat="1" ht="27" spans="1:13">
      <c r="A189" s="36">
        <v>1</v>
      </c>
      <c r="B189" s="37" t="s">
        <v>411</v>
      </c>
      <c r="C189" s="25" t="s">
        <v>143</v>
      </c>
      <c r="D189" s="37" t="s">
        <v>411</v>
      </c>
      <c r="E189" s="25" t="s">
        <v>476</v>
      </c>
      <c r="F189" s="25" t="s">
        <v>477</v>
      </c>
      <c r="G189" s="49"/>
      <c r="H189" s="37"/>
      <c r="I189" s="37"/>
      <c r="J189" s="37">
        <v>3082</v>
      </c>
      <c r="K189" s="37"/>
      <c r="L189" s="37">
        <v>1061</v>
      </c>
      <c r="M189" s="37"/>
    </row>
    <row r="190" s="2" customFormat="1" ht="13.5" spans="1:14">
      <c r="A190" s="21" t="s">
        <v>478</v>
      </c>
      <c r="B190" s="21"/>
      <c r="C190" s="21"/>
      <c r="D190" s="21"/>
      <c r="E190" s="21">
        <f>E191+E199+E211+E214+E217</f>
        <v>22</v>
      </c>
      <c r="F190" s="21"/>
      <c r="G190" s="21">
        <v>17790.17</v>
      </c>
      <c r="H190" s="21">
        <f>H191+H199+H211+H214+H217</f>
        <v>2630.2</v>
      </c>
      <c r="I190" s="21">
        <f>I191+I199+I211+I214+I217</f>
        <v>2849</v>
      </c>
      <c r="J190" s="21">
        <f>J191+J199+J211+J214+J217</f>
        <v>19118</v>
      </c>
      <c r="K190" s="21">
        <f>K191+K199+K211+K214+K217</f>
        <v>530</v>
      </c>
      <c r="L190" s="21">
        <f>L191+L199+L211+L214+L217</f>
        <v>7194</v>
      </c>
      <c r="M190" s="21"/>
      <c r="N190" s="40"/>
    </row>
    <row r="191" s="2" customFormat="1" ht="13.5" spans="1:14">
      <c r="A191" s="21" t="s">
        <v>20</v>
      </c>
      <c r="B191" s="21"/>
      <c r="C191" s="21"/>
      <c r="D191" s="21"/>
      <c r="E191" s="21">
        <v>6</v>
      </c>
      <c r="F191" s="21"/>
      <c r="G191" s="21">
        <v>3788.68</v>
      </c>
      <c r="H191" s="21">
        <f>SUM(H192:H198)</f>
        <v>22</v>
      </c>
      <c r="I191" s="21">
        <f>SUM(I192:I198)</f>
        <v>1487</v>
      </c>
      <c r="J191" s="21">
        <f>SUM(J192:J198)</f>
        <v>5280</v>
      </c>
      <c r="K191" s="21">
        <f>SUM(K192:K198)</f>
        <v>382</v>
      </c>
      <c r="L191" s="21">
        <f>SUM(L192:L198)</f>
        <v>2081</v>
      </c>
      <c r="M191" s="21"/>
      <c r="N191" s="40"/>
    </row>
    <row r="192" s="3" customFormat="1" ht="54" spans="1:13">
      <c r="A192" s="25">
        <v>1</v>
      </c>
      <c r="B192" s="25" t="s">
        <v>479</v>
      </c>
      <c r="C192" s="25" t="s">
        <v>480</v>
      </c>
      <c r="D192" s="25" t="s">
        <v>481</v>
      </c>
      <c r="E192" s="25" t="s">
        <v>482</v>
      </c>
      <c r="F192" s="25" t="s">
        <v>483</v>
      </c>
      <c r="G192" s="25">
        <v>100</v>
      </c>
      <c r="H192" s="26">
        <v>6</v>
      </c>
      <c r="I192" s="26">
        <v>174</v>
      </c>
      <c r="J192" s="26">
        <v>1046</v>
      </c>
      <c r="K192" s="26">
        <v>174</v>
      </c>
      <c r="L192" s="26">
        <v>1046</v>
      </c>
      <c r="M192" s="26"/>
    </row>
    <row r="193" s="3" customFormat="1" ht="13.5" spans="1:13">
      <c r="A193" s="30">
        <v>2</v>
      </c>
      <c r="B193" s="30" t="s">
        <v>479</v>
      </c>
      <c r="C193" s="30" t="s">
        <v>484</v>
      </c>
      <c r="D193" s="30" t="s">
        <v>485</v>
      </c>
      <c r="E193" s="30" t="s">
        <v>486</v>
      </c>
      <c r="F193" s="30" t="s">
        <v>483</v>
      </c>
      <c r="G193" s="30">
        <v>2117.96</v>
      </c>
      <c r="H193" s="42">
        <v>0</v>
      </c>
      <c r="I193" s="42">
        <v>1303</v>
      </c>
      <c r="J193" s="42">
        <v>4194</v>
      </c>
      <c r="K193" s="42">
        <v>203</v>
      </c>
      <c r="L193" s="42">
        <v>1015</v>
      </c>
      <c r="M193" s="42"/>
    </row>
    <row r="194" s="3" customFormat="1" ht="13.5" spans="1:13">
      <c r="A194" s="31"/>
      <c r="B194" s="31"/>
      <c r="C194" s="31"/>
      <c r="D194" s="31"/>
      <c r="E194" s="31"/>
      <c r="F194" s="31"/>
      <c r="G194" s="31">
        <v>832.04</v>
      </c>
      <c r="H194" s="43"/>
      <c r="I194" s="43"/>
      <c r="J194" s="43"/>
      <c r="K194" s="43"/>
      <c r="L194" s="43"/>
      <c r="M194" s="43"/>
    </row>
    <row r="195" s="3" customFormat="1" ht="13.5" spans="1:13">
      <c r="A195" s="25">
        <v>3</v>
      </c>
      <c r="B195" s="25" t="s">
        <v>479</v>
      </c>
      <c r="C195" s="25" t="s">
        <v>487</v>
      </c>
      <c r="D195" s="25" t="s">
        <v>479</v>
      </c>
      <c r="E195" s="25" t="s">
        <v>488</v>
      </c>
      <c r="F195" s="25" t="s">
        <v>489</v>
      </c>
      <c r="G195" s="25">
        <v>400</v>
      </c>
      <c r="H195" s="26">
        <v>16</v>
      </c>
      <c r="I195" s="26">
        <v>10</v>
      </c>
      <c r="J195" s="26">
        <v>40</v>
      </c>
      <c r="K195" s="26">
        <v>5</v>
      </c>
      <c r="L195" s="26">
        <v>20</v>
      </c>
      <c r="M195" s="26"/>
    </row>
    <row r="196" s="3" customFormat="1" ht="67.5" spans="1:13">
      <c r="A196" s="25">
        <v>4</v>
      </c>
      <c r="B196" s="25" t="s">
        <v>479</v>
      </c>
      <c r="C196" s="25" t="s">
        <v>490</v>
      </c>
      <c r="D196" s="25" t="s">
        <v>491</v>
      </c>
      <c r="E196" s="25" t="s">
        <v>492</v>
      </c>
      <c r="F196" s="25" t="s">
        <v>483</v>
      </c>
      <c r="G196" s="25">
        <v>98.68</v>
      </c>
      <c r="H196" s="26"/>
      <c r="I196" s="26"/>
      <c r="J196" s="26"/>
      <c r="K196" s="26"/>
      <c r="L196" s="26"/>
      <c r="M196" s="26"/>
    </row>
    <row r="197" s="3" customFormat="1" ht="54" spans="1:13">
      <c r="A197" s="25">
        <v>5</v>
      </c>
      <c r="B197" s="25" t="s">
        <v>479</v>
      </c>
      <c r="C197" s="25" t="s">
        <v>493</v>
      </c>
      <c r="D197" s="25" t="s">
        <v>494</v>
      </c>
      <c r="E197" s="25" t="s">
        <v>495</v>
      </c>
      <c r="F197" s="25" t="s">
        <v>247</v>
      </c>
      <c r="G197" s="25">
        <v>30</v>
      </c>
      <c r="H197" s="26"/>
      <c r="I197" s="26"/>
      <c r="J197" s="26"/>
      <c r="K197" s="26"/>
      <c r="L197" s="26"/>
      <c r="M197" s="26"/>
    </row>
    <row r="198" s="3" customFormat="1" ht="27" spans="1:13">
      <c r="A198" s="50">
        <v>6</v>
      </c>
      <c r="B198" s="72" t="s">
        <v>479</v>
      </c>
      <c r="C198" s="72" t="s">
        <v>496</v>
      </c>
      <c r="D198" s="72" t="s">
        <v>479</v>
      </c>
      <c r="E198" s="26" t="s">
        <v>497</v>
      </c>
      <c r="F198" s="26" t="s">
        <v>498</v>
      </c>
      <c r="G198" s="26">
        <v>210</v>
      </c>
      <c r="H198" s="54"/>
      <c r="I198" s="54"/>
      <c r="J198" s="54"/>
      <c r="K198" s="54"/>
      <c r="L198" s="54"/>
      <c r="M198" s="54"/>
    </row>
    <row r="199" s="2" customFormat="1" ht="13.5" spans="1:14">
      <c r="A199" s="21" t="s">
        <v>37</v>
      </c>
      <c r="B199" s="21"/>
      <c r="C199" s="21"/>
      <c r="D199" s="21"/>
      <c r="E199" s="21">
        <v>11</v>
      </c>
      <c r="F199" s="21"/>
      <c r="G199" s="21">
        <v>4738.93</v>
      </c>
      <c r="H199" s="21">
        <f>SUM(H200:H210)</f>
        <v>0</v>
      </c>
      <c r="I199" s="21">
        <f>SUM(I200:I210)</f>
        <v>1107</v>
      </c>
      <c r="J199" s="21">
        <f>SUM(J200:J210)</f>
        <v>4963</v>
      </c>
      <c r="K199" s="21">
        <f>SUM(K200:K210)</f>
        <v>91</v>
      </c>
      <c r="L199" s="21">
        <f>SUM(L200:L210)</f>
        <v>529</v>
      </c>
      <c r="M199" s="21"/>
      <c r="N199" s="40"/>
    </row>
    <row r="200" s="3" customFormat="1" ht="40.5" spans="1:13">
      <c r="A200" s="25">
        <v>1</v>
      </c>
      <c r="B200" s="25" t="s">
        <v>479</v>
      </c>
      <c r="C200" s="25" t="s">
        <v>499</v>
      </c>
      <c r="D200" s="25" t="s">
        <v>500</v>
      </c>
      <c r="E200" s="25" t="s">
        <v>501</v>
      </c>
      <c r="F200" s="25" t="s">
        <v>483</v>
      </c>
      <c r="G200" s="30">
        <v>950</v>
      </c>
      <c r="H200" s="26">
        <v>0</v>
      </c>
      <c r="I200" s="26">
        <v>76</v>
      </c>
      <c r="J200" s="26">
        <v>532</v>
      </c>
      <c r="K200" s="26">
        <v>38</v>
      </c>
      <c r="L200" s="26">
        <v>207</v>
      </c>
      <c r="M200" s="26"/>
    </row>
    <row r="201" s="3" customFormat="1" ht="27" spans="1:13">
      <c r="A201" s="25">
        <v>2</v>
      </c>
      <c r="B201" s="25" t="s">
        <v>479</v>
      </c>
      <c r="C201" s="25" t="s">
        <v>502</v>
      </c>
      <c r="D201" s="25" t="s">
        <v>503</v>
      </c>
      <c r="E201" s="25" t="s">
        <v>504</v>
      </c>
      <c r="F201" s="25" t="s">
        <v>483</v>
      </c>
      <c r="G201" s="31"/>
      <c r="H201" s="26">
        <v>0</v>
      </c>
      <c r="I201" s="26">
        <v>179</v>
      </c>
      <c r="J201" s="26">
        <v>891</v>
      </c>
      <c r="K201" s="26">
        <v>19</v>
      </c>
      <c r="L201" s="26">
        <v>72</v>
      </c>
      <c r="M201" s="26"/>
    </row>
    <row r="202" s="3" customFormat="1" ht="40.5" spans="1:13">
      <c r="A202" s="25">
        <v>3</v>
      </c>
      <c r="B202" s="25" t="s">
        <v>479</v>
      </c>
      <c r="C202" s="25" t="s">
        <v>505</v>
      </c>
      <c r="D202" s="25" t="s">
        <v>506</v>
      </c>
      <c r="E202" s="25" t="s">
        <v>507</v>
      </c>
      <c r="F202" s="25" t="s">
        <v>508</v>
      </c>
      <c r="G202" s="25">
        <v>400</v>
      </c>
      <c r="H202" s="26">
        <v>0</v>
      </c>
      <c r="I202" s="26">
        <v>27</v>
      </c>
      <c r="J202" s="26">
        <v>279</v>
      </c>
      <c r="K202" s="26">
        <v>10</v>
      </c>
      <c r="L202" s="26">
        <v>135</v>
      </c>
      <c r="M202" s="26"/>
    </row>
    <row r="203" s="3" customFormat="1" ht="40.5" spans="1:13">
      <c r="A203" s="25">
        <v>4</v>
      </c>
      <c r="B203" s="25" t="s">
        <v>479</v>
      </c>
      <c r="C203" s="25" t="s">
        <v>509</v>
      </c>
      <c r="D203" s="25" t="s">
        <v>510</v>
      </c>
      <c r="E203" s="25" t="s">
        <v>511</v>
      </c>
      <c r="F203" s="25" t="s">
        <v>512</v>
      </c>
      <c r="G203" s="25">
        <v>458.83</v>
      </c>
      <c r="H203" s="26"/>
      <c r="I203" s="26"/>
      <c r="J203" s="26"/>
      <c r="K203" s="26"/>
      <c r="L203" s="26"/>
      <c r="M203" s="26"/>
    </row>
    <row r="204" s="3" customFormat="1" ht="40.5" spans="1:13">
      <c r="A204" s="25">
        <v>5</v>
      </c>
      <c r="B204" s="25" t="s">
        <v>479</v>
      </c>
      <c r="C204" s="25" t="s">
        <v>513</v>
      </c>
      <c r="D204" s="25" t="s">
        <v>514</v>
      </c>
      <c r="E204" s="25" t="s">
        <v>515</v>
      </c>
      <c r="F204" s="25" t="s">
        <v>512</v>
      </c>
      <c r="G204" s="25">
        <v>165.1</v>
      </c>
      <c r="H204" s="26"/>
      <c r="I204" s="26"/>
      <c r="J204" s="26"/>
      <c r="K204" s="26"/>
      <c r="L204" s="26"/>
      <c r="M204" s="26"/>
    </row>
    <row r="205" s="3" customFormat="1" ht="27" spans="1:13">
      <c r="A205" s="25">
        <v>6</v>
      </c>
      <c r="B205" s="25" t="s">
        <v>479</v>
      </c>
      <c r="C205" s="25" t="s">
        <v>516</v>
      </c>
      <c r="D205" s="25" t="s">
        <v>479</v>
      </c>
      <c r="E205" s="25" t="s">
        <v>517</v>
      </c>
      <c r="F205" s="25" t="s">
        <v>508</v>
      </c>
      <c r="G205" s="25">
        <v>395</v>
      </c>
      <c r="H205" s="26">
        <v>0</v>
      </c>
      <c r="I205" s="26">
        <v>800</v>
      </c>
      <c r="J205" s="26">
        <v>3000</v>
      </c>
      <c r="K205" s="26">
        <v>10</v>
      </c>
      <c r="L205" s="26">
        <v>25</v>
      </c>
      <c r="M205" s="26"/>
    </row>
    <row r="206" s="3" customFormat="1" ht="27" spans="1:13">
      <c r="A206" s="25">
        <v>7</v>
      </c>
      <c r="B206" s="25" t="s">
        <v>479</v>
      </c>
      <c r="C206" s="25" t="s">
        <v>518</v>
      </c>
      <c r="D206" s="25" t="s">
        <v>519</v>
      </c>
      <c r="E206" s="25" t="s">
        <v>520</v>
      </c>
      <c r="F206" s="25" t="s">
        <v>508</v>
      </c>
      <c r="G206" s="25">
        <v>400</v>
      </c>
      <c r="H206" s="26">
        <v>0</v>
      </c>
      <c r="I206" s="26">
        <v>25</v>
      </c>
      <c r="J206" s="26">
        <v>261</v>
      </c>
      <c r="K206" s="26">
        <v>14</v>
      </c>
      <c r="L206" s="26">
        <v>90</v>
      </c>
      <c r="M206" s="26"/>
    </row>
    <row r="207" s="3" customFormat="1" ht="108" spans="1:13">
      <c r="A207" s="25">
        <v>8</v>
      </c>
      <c r="B207" s="25" t="s">
        <v>479</v>
      </c>
      <c r="C207" s="25" t="s">
        <v>521</v>
      </c>
      <c r="D207" s="25" t="s">
        <v>522</v>
      </c>
      <c r="E207" s="25" t="s">
        <v>523</v>
      </c>
      <c r="F207" s="25" t="s">
        <v>524</v>
      </c>
      <c r="G207" s="25">
        <v>200</v>
      </c>
      <c r="H207" s="26"/>
      <c r="I207" s="26"/>
      <c r="J207" s="26"/>
      <c r="K207" s="26"/>
      <c r="L207" s="26"/>
      <c r="M207" s="26"/>
    </row>
    <row r="208" s="3" customFormat="1" ht="54" spans="1:13">
      <c r="A208" s="25">
        <v>9</v>
      </c>
      <c r="B208" s="25" t="s">
        <v>479</v>
      </c>
      <c r="C208" s="25" t="s">
        <v>525</v>
      </c>
      <c r="D208" s="25" t="s">
        <v>526</v>
      </c>
      <c r="E208" s="25" t="s">
        <v>527</v>
      </c>
      <c r="F208" s="25" t="s">
        <v>524</v>
      </c>
      <c r="G208" s="25">
        <v>400</v>
      </c>
      <c r="H208" s="26"/>
      <c r="I208" s="26"/>
      <c r="J208" s="26"/>
      <c r="K208" s="26"/>
      <c r="L208" s="26"/>
      <c r="M208" s="26"/>
    </row>
    <row r="209" s="3" customFormat="1" ht="67.5" spans="1:13">
      <c r="A209" s="25">
        <v>10</v>
      </c>
      <c r="B209" s="25" t="s">
        <v>479</v>
      </c>
      <c r="C209" s="25" t="s">
        <v>528</v>
      </c>
      <c r="D209" s="25" t="s">
        <v>529</v>
      </c>
      <c r="E209" s="25" t="s">
        <v>530</v>
      </c>
      <c r="F209" s="25" t="s">
        <v>531</v>
      </c>
      <c r="G209" s="25">
        <v>360</v>
      </c>
      <c r="H209" s="26"/>
      <c r="I209" s="26"/>
      <c r="J209" s="26"/>
      <c r="K209" s="26"/>
      <c r="L209" s="26"/>
      <c r="M209" s="26"/>
    </row>
    <row r="210" s="3" customFormat="1" ht="67.5" spans="1:13">
      <c r="A210" s="25">
        <v>11</v>
      </c>
      <c r="B210" s="25" t="s">
        <v>479</v>
      </c>
      <c r="C210" s="25" t="s">
        <v>532</v>
      </c>
      <c r="D210" s="25" t="s">
        <v>533</v>
      </c>
      <c r="E210" s="25" t="s">
        <v>534</v>
      </c>
      <c r="F210" s="25" t="s">
        <v>483</v>
      </c>
      <c r="G210" s="25">
        <v>60</v>
      </c>
      <c r="H210" s="26"/>
      <c r="I210" s="26"/>
      <c r="J210" s="26"/>
      <c r="K210" s="26"/>
      <c r="L210" s="26"/>
      <c r="M210" s="26"/>
    </row>
    <row r="211" s="2" customFormat="1" ht="13.5" spans="1:14">
      <c r="A211" s="21" t="s">
        <v>103</v>
      </c>
      <c r="B211" s="21"/>
      <c r="C211" s="21"/>
      <c r="D211" s="21"/>
      <c r="E211" s="21">
        <v>2</v>
      </c>
      <c r="F211" s="21"/>
      <c r="G211" s="21">
        <v>6000</v>
      </c>
      <c r="H211" s="21">
        <f>SUM(H212:H213)</f>
        <v>0</v>
      </c>
      <c r="I211" s="21">
        <f>SUM(I212:I213)</f>
        <v>255</v>
      </c>
      <c r="J211" s="21">
        <f>SUM(J212:J213)</f>
        <v>1423</v>
      </c>
      <c r="K211" s="21">
        <f>SUM(K212:K213)</f>
        <v>57</v>
      </c>
      <c r="L211" s="21">
        <f>SUM(L212:L213)</f>
        <v>279</v>
      </c>
      <c r="M211" s="21"/>
      <c r="N211" s="40"/>
    </row>
    <row r="212" s="3" customFormat="1" ht="81" spans="1:13">
      <c r="A212" s="25">
        <v>1</v>
      </c>
      <c r="B212" s="25" t="s">
        <v>479</v>
      </c>
      <c r="C212" s="25" t="s">
        <v>535</v>
      </c>
      <c r="D212" s="25" t="s">
        <v>536</v>
      </c>
      <c r="E212" s="25" t="s">
        <v>537</v>
      </c>
      <c r="F212" s="25" t="s">
        <v>483</v>
      </c>
      <c r="G212" s="30">
        <v>3000</v>
      </c>
      <c r="H212" s="26">
        <v>0</v>
      </c>
      <c r="I212" s="26">
        <v>179</v>
      </c>
      <c r="J212" s="26">
        <v>891</v>
      </c>
      <c r="K212" s="26">
        <v>38</v>
      </c>
      <c r="L212" s="26">
        <v>207</v>
      </c>
      <c r="M212" s="26"/>
    </row>
    <row r="213" s="3" customFormat="1" ht="27" spans="1:13">
      <c r="A213" s="25">
        <v>2</v>
      </c>
      <c r="B213" s="25" t="s">
        <v>479</v>
      </c>
      <c r="C213" s="25" t="s">
        <v>538</v>
      </c>
      <c r="D213" s="25" t="s">
        <v>539</v>
      </c>
      <c r="E213" s="25" t="s">
        <v>540</v>
      </c>
      <c r="F213" s="25" t="s">
        <v>483</v>
      </c>
      <c r="G213" s="31"/>
      <c r="H213" s="26">
        <v>0</v>
      </c>
      <c r="I213" s="26">
        <v>76</v>
      </c>
      <c r="J213" s="26">
        <v>532</v>
      </c>
      <c r="K213" s="26">
        <v>19</v>
      </c>
      <c r="L213" s="26">
        <v>72</v>
      </c>
      <c r="M213" s="26"/>
    </row>
    <row r="214" s="2" customFormat="1" ht="13.5" spans="1:14">
      <c r="A214" s="21" t="s">
        <v>185</v>
      </c>
      <c r="B214" s="21"/>
      <c r="C214" s="21"/>
      <c r="D214" s="21"/>
      <c r="E214" s="21">
        <v>2</v>
      </c>
      <c r="F214" s="21"/>
      <c r="G214" s="21">
        <v>654.36</v>
      </c>
      <c r="H214" s="21">
        <f>SUM(H215:H216)</f>
        <v>0</v>
      </c>
      <c r="I214" s="21">
        <f>SUM(I215:I216)</f>
        <v>0</v>
      </c>
      <c r="J214" s="21">
        <f>SUM(J215:J216)</f>
        <v>0</v>
      </c>
      <c r="K214" s="21">
        <f>SUM(K215:K216)</f>
        <v>0</v>
      </c>
      <c r="L214" s="21">
        <f>SUM(L215:L216)</f>
        <v>0</v>
      </c>
      <c r="M214" s="21"/>
      <c r="N214" s="40"/>
    </row>
    <row r="215" s="3" customFormat="1" ht="27" spans="1:13">
      <c r="A215" s="25">
        <v>1</v>
      </c>
      <c r="B215" s="25" t="s">
        <v>479</v>
      </c>
      <c r="C215" s="25" t="s">
        <v>541</v>
      </c>
      <c r="D215" s="25" t="s">
        <v>479</v>
      </c>
      <c r="E215" s="25" t="s">
        <v>542</v>
      </c>
      <c r="F215" s="25" t="s">
        <v>543</v>
      </c>
      <c r="G215" s="25">
        <v>638.37</v>
      </c>
      <c r="H215" s="26"/>
      <c r="I215" s="26"/>
      <c r="J215" s="26"/>
      <c r="K215" s="26"/>
      <c r="L215" s="26"/>
      <c r="M215" s="26"/>
    </row>
    <row r="216" s="3" customFormat="1" ht="40.5" spans="1:13">
      <c r="A216" s="25">
        <v>2</v>
      </c>
      <c r="B216" s="25" t="s">
        <v>479</v>
      </c>
      <c r="C216" s="25" t="s">
        <v>544</v>
      </c>
      <c r="D216" s="25" t="s">
        <v>545</v>
      </c>
      <c r="E216" s="25" t="s">
        <v>546</v>
      </c>
      <c r="F216" s="25" t="s">
        <v>247</v>
      </c>
      <c r="G216" s="25">
        <v>15.99</v>
      </c>
      <c r="H216" s="26"/>
      <c r="I216" s="26"/>
      <c r="J216" s="26"/>
      <c r="K216" s="26"/>
      <c r="L216" s="26"/>
      <c r="M216" s="26"/>
    </row>
    <row r="217" s="4" customFormat="1" ht="13.5" spans="1:13">
      <c r="A217" s="46" t="s">
        <v>189</v>
      </c>
      <c r="B217" s="46"/>
      <c r="C217" s="46"/>
      <c r="D217" s="46"/>
      <c r="E217" s="46">
        <v>1</v>
      </c>
      <c r="F217" s="46"/>
      <c r="G217" s="47">
        <v>2608.2</v>
      </c>
      <c r="H217" s="62">
        <f>H218</f>
        <v>2608.2</v>
      </c>
      <c r="I217" s="48">
        <f>I218</f>
        <v>0</v>
      </c>
      <c r="J217" s="48">
        <f>J218</f>
        <v>7452</v>
      </c>
      <c r="K217" s="48">
        <f>K218</f>
        <v>0</v>
      </c>
      <c r="L217" s="59">
        <f>L218</f>
        <v>4305</v>
      </c>
      <c r="M217" s="59"/>
    </row>
    <row r="218" s="3" customFormat="1" ht="40.5" spans="1:13">
      <c r="A218" s="36">
        <v>1</v>
      </c>
      <c r="B218" s="28" t="s">
        <v>479</v>
      </c>
      <c r="C218" s="26" t="s">
        <v>407</v>
      </c>
      <c r="D218" s="28" t="s">
        <v>479</v>
      </c>
      <c r="E218" s="28" t="s">
        <v>547</v>
      </c>
      <c r="F218" s="28" t="s">
        <v>548</v>
      </c>
      <c r="G218" s="49"/>
      <c r="H218" s="73">
        <v>2608.2</v>
      </c>
      <c r="I218" s="63"/>
      <c r="J218" s="67">
        <v>7452</v>
      </c>
      <c r="K218" s="67"/>
      <c r="L218" s="67">
        <v>4305</v>
      </c>
      <c r="M218" s="67"/>
    </row>
    <row r="219" s="2" customFormat="1" ht="13.5" spans="1:14">
      <c r="A219" s="21" t="s">
        <v>549</v>
      </c>
      <c r="B219" s="21"/>
      <c r="C219" s="21"/>
      <c r="D219" s="21"/>
      <c r="E219" s="21">
        <f>E220+E227+E237+E242+E244+E240+E247</f>
        <v>21</v>
      </c>
      <c r="F219" s="21"/>
      <c r="G219" s="21">
        <v>12967.73</v>
      </c>
      <c r="H219" s="21">
        <f>H220+H227+H237+H242+H244+H240+H247</f>
        <v>40.8</v>
      </c>
      <c r="I219" s="21">
        <f>I220+I227+I237+I242+I244+I240+I247</f>
        <v>4090</v>
      </c>
      <c r="J219" s="21">
        <f>J220+J227+J237+J242+J244+J240+J247</f>
        <v>14996</v>
      </c>
      <c r="K219" s="21">
        <f>K220+K227+K237+K242+K244+K240+K247</f>
        <v>2681</v>
      </c>
      <c r="L219" s="21">
        <f>L220+L227+L237+L242+L244+L240+L247</f>
        <v>8334</v>
      </c>
      <c r="M219" s="21"/>
      <c r="N219" s="40"/>
    </row>
    <row r="220" s="2" customFormat="1" ht="13.5" spans="1:14">
      <c r="A220" s="21" t="s">
        <v>20</v>
      </c>
      <c r="B220" s="21"/>
      <c r="C220" s="21"/>
      <c r="D220" s="21"/>
      <c r="E220" s="21">
        <v>6</v>
      </c>
      <c r="F220" s="21"/>
      <c r="G220" s="21">
        <v>970</v>
      </c>
      <c r="H220" s="21">
        <f>SUM(H221:H226)</f>
        <v>17</v>
      </c>
      <c r="I220" s="21">
        <f>SUM(I221:I226)</f>
        <v>210</v>
      </c>
      <c r="J220" s="21">
        <f>SUM(J221:J226)</f>
        <v>1147</v>
      </c>
      <c r="K220" s="21">
        <f>SUM(K221:K226)</f>
        <v>55</v>
      </c>
      <c r="L220" s="21">
        <f>SUM(L221:L226)</f>
        <v>263</v>
      </c>
      <c r="M220" s="21"/>
      <c r="N220" s="40"/>
    </row>
    <row r="221" s="3" customFormat="1" ht="54" spans="1:13">
      <c r="A221" s="25">
        <v>1</v>
      </c>
      <c r="B221" s="25" t="s">
        <v>550</v>
      </c>
      <c r="C221" s="25" t="s">
        <v>551</v>
      </c>
      <c r="D221" s="25" t="s">
        <v>552</v>
      </c>
      <c r="E221" s="25" t="s">
        <v>553</v>
      </c>
      <c r="F221" s="25" t="s">
        <v>554</v>
      </c>
      <c r="G221" s="25">
        <v>400</v>
      </c>
      <c r="H221" s="26">
        <v>3</v>
      </c>
      <c r="I221" s="26">
        <v>10</v>
      </c>
      <c r="J221" s="26">
        <v>10</v>
      </c>
      <c r="K221" s="26">
        <v>3</v>
      </c>
      <c r="L221" s="26">
        <v>10</v>
      </c>
      <c r="M221" s="26"/>
    </row>
    <row r="222" s="3" customFormat="1" ht="27" spans="1:13">
      <c r="A222" s="25">
        <v>2</v>
      </c>
      <c r="B222" s="25" t="s">
        <v>550</v>
      </c>
      <c r="C222" s="25" t="s">
        <v>555</v>
      </c>
      <c r="D222" s="25" t="s">
        <v>552</v>
      </c>
      <c r="E222" s="25" t="s">
        <v>556</v>
      </c>
      <c r="F222" s="25" t="s">
        <v>557</v>
      </c>
      <c r="G222" s="25">
        <v>290</v>
      </c>
      <c r="H222" s="26">
        <v>2</v>
      </c>
      <c r="I222" s="26">
        <v>8</v>
      </c>
      <c r="J222" s="26">
        <v>8</v>
      </c>
      <c r="K222" s="26">
        <v>2</v>
      </c>
      <c r="L222" s="26">
        <v>8</v>
      </c>
      <c r="M222" s="26"/>
    </row>
    <row r="223" s="3" customFormat="1" ht="40.5" spans="1:13">
      <c r="A223" s="26">
        <v>3</v>
      </c>
      <c r="B223" s="26" t="s">
        <v>550</v>
      </c>
      <c r="C223" s="25" t="s">
        <v>558</v>
      </c>
      <c r="D223" s="25" t="s">
        <v>559</v>
      </c>
      <c r="E223" s="25" t="s">
        <v>558</v>
      </c>
      <c r="F223" s="26" t="s">
        <v>560</v>
      </c>
      <c r="G223" s="42">
        <v>70</v>
      </c>
      <c r="H223" s="54">
        <v>3</v>
      </c>
      <c r="I223" s="54">
        <v>50</v>
      </c>
      <c r="J223" s="26">
        <v>260</v>
      </c>
      <c r="K223" s="26">
        <v>9</v>
      </c>
      <c r="L223" s="26">
        <v>39</v>
      </c>
      <c r="M223" s="26"/>
    </row>
    <row r="224" s="3" customFormat="1" ht="54" spans="1:13">
      <c r="A224" s="26">
        <v>4</v>
      </c>
      <c r="B224" s="26" t="s">
        <v>550</v>
      </c>
      <c r="C224" s="25" t="s">
        <v>561</v>
      </c>
      <c r="D224" s="25" t="s">
        <v>562</v>
      </c>
      <c r="E224" s="25" t="s">
        <v>561</v>
      </c>
      <c r="F224" s="26" t="s">
        <v>560</v>
      </c>
      <c r="G224" s="55"/>
      <c r="H224" s="54">
        <v>3</v>
      </c>
      <c r="I224" s="54">
        <v>58</v>
      </c>
      <c r="J224" s="26">
        <v>367</v>
      </c>
      <c r="K224" s="26">
        <v>17</v>
      </c>
      <c r="L224" s="26">
        <v>99</v>
      </c>
      <c r="M224" s="26"/>
    </row>
    <row r="225" s="3" customFormat="1" ht="40.5" spans="1:13">
      <c r="A225" s="26">
        <v>5</v>
      </c>
      <c r="B225" s="26" t="s">
        <v>550</v>
      </c>
      <c r="C225" s="25" t="s">
        <v>563</v>
      </c>
      <c r="D225" s="25" t="s">
        <v>564</v>
      </c>
      <c r="E225" s="25" t="s">
        <v>563</v>
      </c>
      <c r="F225" s="26" t="s">
        <v>560</v>
      </c>
      <c r="G225" s="55"/>
      <c r="H225" s="54">
        <v>3</v>
      </c>
      <c r="I225" s="54">
        <v>52</v>
      </c>
      <c r="J225" s="26">
        <v>300</v>
      </c>
      <c r="K225" s="26">
        <v>13</v>
      </c>
      <c r="L225" s="26">
        <v>52</v>
      </c>
      <c r="M225" s="26"/>
    </row>
    <row r="226" s="3" customFormat="1" ht="40.5" spans="1:13">
      <c r="A226" s="26">
        <v>6</v>
      </c>
      <c r="B226" s="26" t="s">
        <v>550</v>
      </c>
      <c r="C226" s="25" t="s">
        <v>565</v>
      </c>
      <c r="D226" s="25" t="s">
        <v>566</v>
      </c>
      <c r="E226" s="25" t="s">
        <v>565</v>
      </c>
      <c r="F226" s="26" t="s">
        <v>560</v>
      </c>
      <c r="G226" s="43"/>
      <c r="H226" s="54">
        <v>3</v>
      </c>
      <c r="I226" s="54">
        <v>32</v>
      </c>
      <c r="J226" s="26">
        <v>202</v>
      </c>
      <c r="K226" s="26">
        <v>11</v>
      </c>
      <c r="L226" s="26">
        <v>55</v>
      </c>
      <c r="M226" s="26"/>
    </row>
    <row r="227" s="2" customFormat="1" ht="13.5" spans="1:14">
      <c r="A227" s="21" t="s">
        <v>251</v>
      </c>
      <c r="B227" s="21"/>
      <c r="C227" s="21"/>
      <c r="D227" s="21"/>
      <c r="E227" s="21">
        <v>8</v>
      </c>
      <c r="F227" s="21"/>
      <c r="G227" s="21">
        <v>3430</v>
      </c>
      <c r="H227" s="21">
        <f>SUM(H228:H236)</f>
        <v>15.1</v>
      </c>
      <c r="I227" s="21">
        <f>SUM(I228:I236)</f>
        <v>672</v>
      </c>
      <c r="J227" s="21">
        <f>SUM(J228:J236)</f>
        <v>4069</v>
      </c>
      <c r="K227" s="21">
        <f>SUM(K228:K236)</f>
        <v>133</v>
      </c>
      <c r="L227" s="21">
        <f>SUM(L228:L236)</f>
        <v>738</v>
      </c>
      <c r="M227" s="21"/>
      <c r="N227" s="40"/>
    </row>
    <row r="228" s="3" customFormat="1" ht="27" spans="1:13">
      <c r="A228" s="25">
        <v>1</v>
      </c>
      <c r="B228" s="25" t="s">
        <v>550</v>
      </c>
      <c r="C228" s="25" t="s">
        <v>567</v>
      </c>
      <c r="D228" s="25" t="s">
        <v>568</v>
      </c>
      <c r="E228" s="25" t="s">
        <v>569</v>
      </c>
      <c r="F228" s="25" t="s">
        <v>570</v>
      </c>
      <c r="G228" s="25">
        <v>600</v>
      </c>
      <c r="H228" s="26">
        <v>1.3</v>
      </c>
      <c r="I228" s="26">
        <v>68</v>
      </c>
      <c r="J228" s="26">
        <v>400</v>
      </c>
      <c r="K228" s="26">
        <v>24</v>
      </c>
      <c r="L228" s="26">
        <v>104</v>
      </c>
      <c r="M228" s="26"/>
    </row>
    <row r="229" s="3" customFormat="1" ht="40.5" spans="1:13">
      <c r="A229" s="25">
        <v>2</v>
      </c>
      <c r="B229" s="25" t="s">
        <v>550</v>
      </c>
      <c r="C229" s="25" t="s">
        <v>571</v>
      </c>
      <c r="D229" s="25" t="s">
        <v>572</v>
      </c>
      <c r="E229" s="25" t="s">
        <v>573</v>
      </c>
      <c r="F229" s="25" t="s">
        <v>570</v>
      </c>
      <c r="G229" s="25">
        <v>700</v>
      </c>
      <c r="H229" s="26">
        <v>1.4</v>
      </c>
      <c r="I229" s="26">
        <v>276</v>
      </c>
      <c r="J229" s="26">
        <v>1696</v>
      </c>
      <c r="K229" s="26">
        <v>13</v>
      </c>
      <c r="L229" s="26">
        <v>56</v>
      </c>
      <c r="M229" s="26"/>
    </row>
    <row r="230" s="3" customFormat="1" ht="27" spans="1:13">
      <c r="A230" s="25">
        <v>3</v>
      </c>
      <c r="B230" s="25" t="s">
        <v>550</v>
      </c>
      <c r="C230" s="25" t="s">
        <v>574</v>
      </c>
      <c r="D230" s="25" t="s">
        <v>575</v>
      </c>
      <c r="E230" s="25" t="s">
        <v>576</v>
      </c>
      <c r="F230" s="25" t="s">
        <v>577</v>
      </c>
      <c r="G230" s="25">
        <v>660</v>
      </c>
      <c r="H230" s="26">
        <v>1.3</v>
      </c>
      <c r="I230" s="26">
        <v>74</v>
      </c>
      <c r="J230" s="26">
        <v>431</v>
      </c>
      <c r="K230" s="26">
        <v>26</v>
      </c>
      <c r="L230" s="26">
        <v>136</v>
      </c>
      <c r="M230" s="26"/>
    </row>
    <row r="231" s="3" customFormat="1" ht="13.5" spans="1:13">
      <c r="A231" s="30">
        <v>4</v>
      </c>
      <c r="B231" s="30" t="s">
        <v>550</v>
      </c>
      <c r="C231" s="30" t="s">
        <v>578</v>
      </c>
      <c r="D231" s="30" t="s">
        <v>579</v>
      </c>
      <c r="E231" s="30" t="s">
        <v>580</v>
      </c>
      <c r="F231" s="30" t="s">
        <v>577</v>
      </c>
      <c r="G231" s="30">
        <v>64</v>
      </c>
      <c r="H231" s="42">
        <v>0.5</v>
      </c>
      <c r="I231" s="42">
        <v>64</v>
      </c>
      <c r="J231" s="42">
        <v>367</v>
      </c>
      <c r="K231" s="42">
        <v>14</v>
      </c>
      <c r="L231" s="42">
        <v>77</v>
      </c>
      <c r="M231" s="42"/>
    </row>
    <row r="232" s="3" customFormat="1" ht="13.5" spans="1:13">
      <c r="A232" s="31"/>
      <c r="B232" s="31"/>
      <c r="C232" s="31"/>
      <c r="D232" s="31"/>
      <c r="E232" s="31"/>
      <c r="F232" s="31"/>
      <c r="G232" s="31">
        <v>66</v>
      </c>
      <c r="H232" s="43"/>
      <c r="I232" s="43"/>
      <c r="J232" s="43"/>
      <c r="K232" s="43"/>
      <c r="L232" s="43"/>
      <c r="M232" s="43"/>
    </row>
    <row r="233" s="3" customFormat="1" ht="40.5" spans="1:13">
      <c r="A233" s="25">
        <v>5</v>
      </c>
      <c r="B233" s="25" t="s">
        <v>550</v>
      </c>
      <c r="C233" s="25" t="s">
        <v>581</v>
      </c>
      <c r="D233" s="25" t="s">
        <v>582</v>
      </c>
      <c r="E233" s="25" t="s">
        <v>583</v>
      </c>
      <c r="F233" s="25" t="s">
        <v>584</v>
      </c>
      <c r="G233" s="25">
        <v>390</v>
      </c>
      <c r="H233" s="26">
        <v>0.8</v>
      </c>
      <c r="I233" s="26">
        <v>58</v>
      </c>
      <c r="J233" s="26">
        <v>425</v>
      </c>
      <c r="K233" s="26">
        <v>6</v>
      </c>
      <c r="L233" s="26">
        <v>42</v>
      </c>
      <c r="M233" s="26"/>
    </row>
    <row r="234" s="3" customFormat="1" ht="27" spans="1:13">
      <c r="A234" s="25">
        <v>6</v>
      </c>
      <c r="B234" s="25" t="s">
        <v>550</v>
      </c>
      <c r="C234" s="25" t="s">
        <v>585</v>
      </c>
      <c r="D234" s="25" t="s">
        <v>586</v>
      </c>
      <c r="E234" s="25" t="s">
        <v>587</v>
      </c>
      <c r="F234" s="25" t="s">
        <v>584</v>
      </c>
      <c r="G234" s="25">
        <v>400</v>
      </c>
      <c r="H234" s="26">
        <v>0.8</v>
      </c>
      <c r="I234" s="26">
        <v>25</v>
      </c>
      <c r="J234" s="26">
        <v>129</v>
      </c>
      <c r="K234" s="26">
        <v>11</v>
      </c>
      <c r="L234" s="26">
        <v>46</v>
      </c>
      <c r="M234" s="26"/>
    </row>
    <row r="235" s="3" customFormat="1" ht="27" spans="1:13">
      <c r="A235" s="25">
        <v>7</v>
      </c>
      <c r="B235" s="25" t="s">
        <v>550</v>
      </c>
      <c r="C235" s="25" t="s">
        <v>588</v>
      </c>
      <c r="D235" s="25" t="s">
        <v>589</v>
      </c>
      <c r="E235" s="25" t="s">
        <v>590</v>
      </c>
      <c r="F235" s="25" t="s">
        <v>247</v>
      </c>
      <c r="G235" s="25">
        <v>330</v>
      </c>
      <c r="H235" s="26">
        <v>6</v>
      </c>
      <c r="I235" s="26">
        <v>32</v>
      </c>
      <c r="J235" s="26">
        <v>202</v>
      </c>
      <c r="K235" s="26">
        <v>11</v>
      </c>
      <c r="L235" s="26">
        <v>53</v>
      </c>
      <c r="M235" s="26"/>
    </row>
    <row r="236" s="3" customFormat="1" ht="27" spans="1:13">
      <c r="A236" s="25">
        <v>8</v>
      </c>
      <c r="B236" s="25" t="s">
        <v>550</v>
      </c>
      <c r="C236" s="25" t="s">
        <v>591</v>
      </c>
      <c r="D236" s="25" t="s">
        <v>592</v>
      </c>
      <c r="E236" s="25" t="s">
        <v>593</v>
      </c>
      <c r="F236" s="25" t="s">
        <v>247</v>
      </c>
      <c r="G236" s="25">
        <v>220</v>
      </c>
      <c r="H236" s="26">
        <v>3</v>
      </c>
      <c r="I236" s="26">
        <v>75</v>
      </c>
      <c r="J236" s="26">
        <v>419</v>
      </c>
      <c r="K236" s="26">
        <v>28</v>
      </c>
      <c r="L236" s="26">
        <v>224</v>
      </c>
      <c r="M236" s="26"/>
    </row>
    <row r="237" s="2" customFormat="1" ht="13.5" spans="1:14">
      <c r="A237" s="21" t="s">
        <v>383</v>
      </c>
      <c r="B237" s="21"/>
      <c r="C237" s="21"/>
      <c r="D237" s="21"/>
      <c r="E237" s="21">
        <v>2</v>
      </c>
      <c r="F237" s="21"/>
      <c r="G237" s="21">
        <v>5780</v>
      </c>
      <c r="H237" s="21">
        <f>SUM(H238:H239)</f>
        <v>8</v>
      </c>
      <c r="I237" s="21">
        <f>SUM(I238:I239)</f>
        <v>160</v>
      </c>
      <c r="J237" s="21">
        <f>SUM(J238:J239)</f>
        <v>817</v>
      </c>
      <c r="K237" s="21">
        <f>SUM(K238:K239)</f>
        <v>33</v>
      </c>
      <c r="L237" s="21">
        <f>SUM(L238:L239)</f>
        <v>145</v>
      </c>
      <c r="M237" s="21"/>
      <c r="N237" s="40"/>
    </row>
    <row r="238" s="3" customFormat="1" ht="54" spans="1:13">
      <c r="A238" s="25">
        <v>1</v>
      </c>
      <c r="B238" s="25" t="s">
        <v>550</v>
      </c>
      <c r="C238" s="25" t="s">
        <v>594</v>
      </c>
      <c r="D238" s="25" t="s">
        <v>595</v>
      </c>
      <c r="E238" s="25" t="s">
        <v>596</v>
      </c>
      <c r="F238" s="25" t="s">
        <v>557</v>
      </c>
      <c r="G238" s="25">
        <v>3790</v>
      </c>
      <c r="H238" s="26">
        <v>5</v>
      </c>
      <c r="I238" s="26">
        <v>83</v>
      </c>
      <c r="J238" s="26">
        <v>439</v>
      </c>
      <c r="K238" s="26">
        <v>18</v>
      </c>
      <c r="L238" s="26">
        <v>71</v>
      </c>
      <c r="M238" s="26"/>
    </row>
    <row r="239" s="3" customFormat="1" ht="40.5" spans="1:13">
      <c r="A239" s="25">
        <v>2</v>
      </c>
      <c r="B239" s="25" t="s">
        <v>550</v>
      </c>
      <c r="C239" s="25" t="s">
        <v>597</v>
      </c>
      <c r="D239" s="25" t="s">
        <v>598</v>
      </c>
      <c r="E239" s="25" t="s">
        <v>599</v>
      </c>
      <c r="F239" s="25" t="s">
        <v>557</v>
      </c>
      <c r="G239" s="25">
        <v>1990</v>
      </c>
      <c r="H239" s="26">
        <v>3</v>
      </c>
      <c r="I239" s="26">
        <v>77</v>
      </c>
      <c r="J239" s="26">
        <v>378</v>
      </c>
      <c r="K239" s="26">
        <v>15</v>
      </c>
      <c r="L239" s="26">
        <v>74</v>
      </c>
      <c r="M239" s="26"/>
    </row>
    <row r="240" s="2" customFormat="1" ht="13.5" spans="1:14">
      <c r="A240" s="21" t="s">
        <v>600</v>
      </c>
      <c r="B240" s="21"/>
      <c r="C240" s="21"/>
      <c r="D240" s="21"/>
      <c r="E240" s="21">
        <v>1</v>
      </c>
      <c r="F240" s="21"/>
      <c r="G240" s="44">
        <v>280</v>
      </c>
      <c r="H240" s="21">
        <f>SUM(H241)</f>
        <v>0.7</v>
      </c>
      <c r="I240" s="21">
        <f>SUM(I241)</f>
        <v>96</v>
      </c>
      <c r="J240" s="21">
        <f>SUM(J241)</f>
        <v>605</v>
      </c>
      <c r="K240" s="21">
        <f>SUM(K241)</f>
        <v>18</v>
      </c>
      <c r="L240" s="21">
        <f>SUM(L241)</f>
        <v>72</v>
      </c>
      <c r="M240" s="21"/>
      <c r="N240" s="40"/>
    </row>
    <row r="241" s="3" customFormat="1" ht="40.5" spans="1:13">
      <c r="A241" s="25">
        <v>7</v>
      </c>
      <c r="B241" s="25" t="s">
        <v>550</v>
      </c>
      <c r="C241" s="25" t="s">
        <v>601</v>
      </c>
      <c r="D241" s="25" t="s">
        <v>602</v>
      </c>
      <c r="E241" s="25" t="s">
        <v>603</v>
      </c>
      <c r="F241" s="25" t="s">
        <v>226</v>
      </c>
      <c r="G241" s="45"/>
      <c r="H241" s="26">
        <v>0.7</v>
      </c>
      <c r="I241" s="26">
        <v>96</v>
      </c>
      <c r="J241" s="26">
        <v>605</v>
      </c>
      <c r="K241" s="26">
        <v>18</v>
      </c>
      <c r="L241" s="26">
        <v>72</v>
      </c>
      <c r="M241" s="26"/>
    </row>
    <row r="242" s="2" customFormat="1" ht="13.5" spans="1:14">
      <c r="A242" s="21" t="s">
        <v>604</v>
      </c>
      <c r="B242" s="21"/>
      <c r="C242" s="21"/>
      <c r="D242" s="21"/>
      <c r="E242" s="21">
        <v>1</v>
      </c>
      <c r="F242" s="21"/>
      <c r="G242" s="44">
        <v>184.9</v>
      </c>
      <c r="H242" s="21">
        <f>SUM(H243)</f>
        <v>0</v>
      </c>
      <c r="I242" s="21">
        <f>SUM(I243)</f>
        <v>570</v>
      </c>
      <c r="J242" s="21">
        <f>SUM(J243)</f>
        <v>570</v>
      </c>
      <c r="K242" s="21">
        <f>SUM(K243)</f>
        <v>60</v>
      </c>
      <c r="L242" s="21">
        <f>SUM(L243)</f>
        <v>60</v>
      </c>
      <c r="M242" s="21"/>
      <c r="N242" s="40"/>
    </row>
    <row r="243" s="3" customFormat="1" ht="27" spans="1:13">
      <c r="A243" s="25">
        <v>1</v>
      </c>
      <c r="B243" s="25" t="s">
        <v>550</v>
      </c>
      <c r="C243" s="25" t="s">
        <v>605</v>
      </c>
      <c r="D243" s="25" t="s">
        <v>606</v>
      </c>
      <c r="E243" s="25" t="s">
        <v>607</v>
      </c>
      <c r="F243" s="25" t="s">
        <v>608</v>
      </c>
      <c r="G243" s="45"/>
      <c r="H243" s="26"/>
      <c r="I243" s="26">
        <v>570</v>
      </c>
      <c r="J243" s="26">
        <v>570</v>
      </c>
      <c r="K243" s="26">
        <v>60</v>
      </c>
      <c r="L243" s="26">
        <v>60</v>
      </c>
      <c r="M243" s="26"/>
    </row>
    <row r="244" s="2" customFormat="1" ht="13.5" spans="1:14">
      <c r="A244" s="21" t="s">
        <v>609</v>
      </c>
      <c r="B244" s="21"/>
      <c r="C244" s="21"/>
      <c r="D244" s="21"/>
      <c r="E244" s="21">
        <v>2</v>
      </c>
      <c r="F244" s="21"/>
      <c r="G244" s="21">
        <v>430.73</v>
      </c>
      <c r="H244" s="21">
        <f>SUM(H245:H246)</f>
        <v>0</v>
      </c>
      <c r="I244" s="21">
        <f>SUM(I245:I246)</f>
        <v>2382</v>
      </c>
      <c r="J244" s="21">
        <f>SUM(J245:J246)</f>
        <v>2382</v>
      </c>
      <c r="K244" s="21">
        <f>SUM(K245:K246)</f>
        <v>2382</v>
      </c>
      <c r="L244" s="21">
        <f>SUM(L245:L246)</f>
        <v>2382</v>
      </c>
      <c r="M244" s="21"/>
      <c r="N244" s="40"/>
    </row>
    <row r="245" s="3" customFormat="1" ht="27" spans="1:13">
      <c r="A245" s="25">
        <v>1</v>
      </c>
      <c r="B245" s="25" t="s">
        <v>550</v>
      </c>
      <c r="C245" s="25" t="s">
        <v>610</v>
      </c>
      <c r="D245" s="25" t="s">
        <v>606</v>
      </c>
      <c r="E245" s="25" t="s">
        <v>611</v>
      </c>
      <c r="F245" s="25" t="s">
        <v>226</v>
      </c>
      <c r="G245" s="25">
        <v>429.24</v>
      </c>
      <c r="H245" s="26"/>
      <c r="I245" s="26">
        <v>2364</v>
      </c>
      <c r="J245" s="26">
        <v>2364</v>
      </c>
      <c r="K245" s="26">
        <v>2364</v>
      </c>
      <c r="L245" s="26">
        <v>2364</v>
      </c>
      <c r="M245" s="26"/>
    </row>
    <row r="246" s="3" customFormat="1" ht="54" spans="1:13">
      <c r="A246" s="25">
        <v>2</v>
      </c>
      <c r="B246" s="25" t="s">
        <v>550</v>
      </c>
      <c r="C246" s="25" t="s">
        <v>612</v>
      </c>
      <c r="D246" s="25" t="s">
        <v>550</v>
      </c>
      <c r="E246" s="25" t="s">
        <v>613</v>
      </c>
      <c r="F246" s="25" t="s">
        <v>608</v>
      </c>
      <c r="G246" s="25">
        <v>1.49</v>
      </c>
      <c r="H246" s="26"/>
      <c r="I246" s="26">
        <v>18</v>
      </c>
      <c r="J246" s="26">
        <v>18</v>
      </c>
      <c r="K246" s="26">
        <v>18</v>
      </c>
      <c r="L246" s="26">
        <v>18</v>
      </c>
      <c r="M246" s="26"/>
    </row>
    <row r="247" s="4" customFormat="1" ht="13.5" spans="1:13">
      <c r="A247" s="46" t="s">
        <v>614</v>
      </c>
      <c r="B247" s="46"/>
      <c r="C247" s="46"/>
      <c r="D247" s="46"/>
      <c r="E247" s="46">
        <v>1</v>
      </c>
      <c r="F247" s="46"/>
      <c r="G247" s="47">
        <v>1892.1</v>
      </c>
      <c r="H247" s="48">
        <f>H248</f>
        <v>0</v>
      </c>
      <c r="I247" s="48">
        <f>I248</f>
        <v>0</v>
      </c>
      <c r="J247" s="48">
        <f>J248</f>
        <v>5406</v>
      </c>
      <c r="K247" s="48">
        <f>K248</f>
        <v>0</v>
      </c>
      <c r="L247" s="59">
        <f>L248</f>
        <v>4674</v>
      </c>
      <c r="M247" s="59"/>
    </row>
    <row r="248" s="3" customFormat="1" ht="40.5" spans="1:13">
      <c r="A248" s="36">
        <v>1</v>
      </c>
      <c r="B248" s="28" t="s">
        <v>550</v>
      </c>
      <c r="C248" s="26" t="s">
        <v>615</v>
      </c>
      <c r="D248" s="28" t="s">
        <v>616</v>
      </c>
      <c r="E248" s="28" t="s">
        <v>617</v>
      </c>
      <c r="F248" s="28" t="s">
        <v>618</v>
      </c>
      <c r="G248" s="49"/>
      <c r="H248" s="63"/>
      <c r="I248" s="63"/>
      <c r="J248" s="67">
        <v>5406</v>
      </c>
      <c r="K248" s="67"/>
      <c r="L248" s="67">
        <v>4674</v>
      </c>
      <c r="M248" s="67"/>
    </row>
    <row r="249" s="2" customFormat="1" ht="13.5" spans="1:14">
      <c r="A249" s="21" t="s">
        <v>619</v>
      </c>
      <c r="B249" s="21"/>
      <c r="C249" s="21"/>
      <c r="D249" s="21"/>
      <c r="E249" s="21">
        <f>E250+E259+E264+E266+E268</f>
        <v>14</v>
      </c>
      <c r="F249" s="21"/>
      <c r="G249" s="21">
        <v>17176.2</v>
      </c>
      <c r="H249" s="21">
        <f>H250+H259+H264+H266+H268</f>
        <v>89.32</v>
      </c>
      <c r="I249" s="21">
        <f>I250+I259+I264+I266+I268</f>
        <v>3717</v>
      </c>
      <c r="J249" s="21">
        <f>J250+J259+J264+J266+J268</f>
        <v>25442</v>
      </c>
      <c r="K249" s="21">
        <f>K250+K259+K264+K266+K268</f>
        <v>1478</v>
      </c>
      <c r="L249" s="21">
        <f>L250+L259+L264+L266+L268</f>
        <v>11887</v>
      </c>
      <c r="M249" s="21"/>
      <c r="N249" s="40"/>
    </row>
    <row r="250" s="2" customFormat="1" ht="13.5" spans="1:14">
      <c r="A250" s="21" t="s">
        <v>20</v>
      </c>
      <c r="B250" s="21"/>
      <c r="C250" s="21"/>
      <c r="D250" s="21"/>
      <c r="E250" s="21">
        <v>8</v>
      </c>
      <c r="F250" s="21"/>
      <c r="G250" s="21">
        <v>1763.39</v>
      </c>
      <c r="H250" s="21">
        <f>SUM(H251:H258)</f>
        <v>89.32</v>
      </c>
      <c r="I250" s="21">
        <f>SUM(I251:I258)</f>
        <v>2939</v>
      </c>
      <c r="J250" s="21">
        <f>SUM(J251:J258)</f>
        <v>11033</v>
      </c>
      <c r="K250" s="21">
        <f>SUM(K251:K258)</f>
        <v>1078</v>
      </c>
      <c r="L250" s="21">
        <f>SUM(L251:L258)</f>
        <v>4238</v>
      </c>
      <c r="M250" s="21"/>
      <c r="N250" s="40"/>
    </row>
    <row r="251" s="3" customFormat="1" ht="27" spans="1:13">
      <c r="A251" s="25">
        <v>1</v>
      </c>
      <c r="B251" s="25" t="s">
        <v>620</v>
      </c>
      <c r="C251" s="25" t="s">
        <v>621</v>
      </c>
      <c r="D251" s="25" t="s">
        <v>622</v>
      </c>
      <c r="E251" s="25" t="s">
        <v>623</v>
      </c>
      <c r="F251" s="25" t="s">
        <v>624</v>
      </c>
      <c r="G251" s="25">
        <v>120</v>
      </c>
      <c r="H251" s="26">
        <v>4</v>
      </c>
      <c r="I251" s="26">
        <v>190</v>
      </c>
      <c r="J251" s="26">
        <v>640</v>
      </c>
      <c r="K251" s="26">
        <v>40</v>
      </c>
      <c r="L251" s="26">
        <v>150</v>
      </c>
      <c r="M251" s="26"/>
    </row>
    <row r="252" s="3" customFormat="1" ht="27" spans="1:13">
      <c r="A252" s="25">
        <v>2</v>
      </c>
      <c r="B252" s="25" t="s">
        <v>620</v>
      </c>
      <c r="C252" s="25" t="s">
        <v>625</v>
      </c>
      <c r="D252" s="25" t="s">
        <v>626</v>
      </c>
      <c r="E252" s="25" t="s">
        <v>627</v>
      </c>
      <c r="F252" s="25" t="s">
        <v>624</v>
      </c>
      <c r="G252" s="25">
        <v>300</v>
      </c>
      <c r="H252" s="26">
        <v>10</v>
      </c>
      <c r="I252" s="26">
        <v>341</v>
      </c>
      <c r="J252" s="26">
        <v>1142</v>
      </c>
      <c r="K252" s="26">
        <v>98</v>
      </c>
      <c r="L252" s="26">
        <v>371</v>
      </c>
      <c r="M252" s="26"/>
    </row>
    <row r="253" s="3" customFormat="1" ht="27" spans="1:13">
      <c r="A253" s="25">
        <v>3</v>
      </c>
      <c r="B253" s="25" t="s">
        <v>620</v>
      </c>
      <c r="C253" s="25" t="s">
        <v>628</v>
      </c>
      <c r="D253" s="25" t="s">
        <v>629</v>
      </c>
      <c r="E253" s="25" t="s">
        <v>630</v>
      </c>
      <c r="F253" s="25" t="s">
        <v>624</v>
      </c>
      <c r="G253" s="25">
        <v>350</v>
      </c>
      <c r="H253" s="26">
        <v>5</v>
      </c>
      <c r="I253" s="26">
        <v>114</v>
      </c>
      <c r="J253" s="26">
        <v>517</v>
      </c>
      <c r="K253" s="26">
        <v>31</v>
      </c>
      <c r="L253" s="26">
        <v>181</v>
      </c>
      <c r="M253" s="26"/>
    </row>
    <row r="254" s="3" customFormat="1" ht="27" spans="1:13">
      <c r="A254" s="25">
        <v>4</v>
      </c>
      <c r="B254" s="25" t="s">
        <v>620</v>
      </c>
      <c r="C254" s="25" t="s">
        <v>631</v>
      </c>
      <c r="D254" s="25" t="s">
        <v>632</v>
      </c>
      <c r="E254" s="25" t="s">
        <v>633</v>
      </c>
      <c r="F254" s="25" t="s">
        <v>624</v>
      </c>
      <c r="G254" s="25">
        <v>200</v>
      </c>
      <c r="H254" s="26">
        <v>5</v>
      </c>
      <c r="I254" s="26">
        <v>213</v>
      </c>
      <c r="J254" s="26">
        <v>610</v>
      </c>
      <c r="K254" s="26">
        <v>63</v>
      </c>
      <c r="L254" s="26">
        <v>171</v>
      </c>
      <c r="M254" s="26"/>
    </row>
    <row r="255" s="3" customFormat="1" ht="27" spans="1:13">
      <c r="A255" s="25">
        <v>5</v>
      </c>
      <c r="B255" s="25" t="s">
        <v>620</v>
      </c>
      <c r="C255" s="25" t="s">
        <v>634</v>
      </c>
      <c r="D255" s="25" t="s">
        <v>635</v>
      </c>
      <c r="E255" s="25" t="s">
        <v>636</v>
      </c>
      <c r="F255" s="25" t="s">
        <v>624</v>
      </c>
      <c r="G255" s="25">
        <v>13.39</v>
      </c>
      <c r="H255" s="26">
        <v>2</v>
      </c>
      <c r="I255" s="26">
        <v>134</v>
      </c>
      <c r="J255" s="26">
        <v>506</v>
      </c>
      <c r="K255" s="26">
        <v>32</v>
      </c>
      <c r="L255" s="26">
        <v>108</v>
      </c>
      <c r="M255" s="26"/>
    </row>
    <row r="256" s="3" customFormat="1" ht="27" spans="1:13">
      <c r="A256" s="25">
        <v>6</v>
      </c>
      <c r="B256" s="25" t="s">
        <v>620</v>
      </c>
      <c r="C256" s="25" t="s">
        <v>637</v>
      </c>
      <c r="D256" s="25" t="s">
        <v>638</v>
      </c>
      <c r="E256" s="25" t="s">
        <v>639</v>
      </c>
      <c r="F256" s="25" t="s">
        <v>624</v>
      </c>
      <c r="G256" s="25">
        <v>300</v>
      </c>
      <c r="H256" s="26">
        <v>0</v>
      </c>
      <c r="I256" s="26">
        <v>1213</v>
      </c>
      <c r="J256" s="26">
        <v>4753</v>
      </c>
      <c r="K256" s="26">
        <v>473</v>
      </c>
      <c r="L256" s="26">
        <v>1885</v>
      </c>
      <c r="M256" s="26"/>
    </row>
    <row r="257" s="3" customFormat="1" ht="81" spans="1:13">
      <c r="A257" s="50">
        <v>7</v>
      </c>
      <c r="B257" s="72" t="s">
        <v>620</v>
      </c>
      <c r="C257" s="72" t="s">
        <v>640</v>
      </c>
      <c r="D257" s="72" t="s">
        <v>641</v>
      </c>
      <c r="E257" s="26" t="s">
        <v>642</v>
      </c>
      <c r="F257" s="26" t="s">
        <v>643</v>
      </c>
      <c r="G257" s="26">
        <v>280</v>
      </c>
      <c r="H257" s="73">
        <v>53.32</v>
      </c>
      <c r="I257" s="54">
        <v>573</v>
      </c>
      <c r="J257" s="26">
        <v>2083</v>
      </c>
      <c r="K257" s="36">
        <v>180</v>
      </c>
      <c r="L257" s="36">
        <v>590</v>
      </c>
      <c r="M257" s="36"/>
    </row>
    <row r="258" s="5" customFormat="1" ht="27" spans="1:13">
      <c r="A258" s="52">
        <v>8</v>
      </c>
      <c r="B258" s="72" t="s">
        <v>644</v>
      </c>
      <c r="C258" s="72" t="s">
        <v>645</v>
      </c>
      <c r="D258" s="72" t="s">
        <v>646</v>
      </c>
      <c r="E258" s="26" t="s">
        <v>647</v>
      </c>
      <c r="F258" s="72" t="s">
        <v>648</v>
      </c>
      <c r="G258" s="72">
        <v>200</v>
      </c>
      <c r="H258" s="26">
        <v>10</v>
      </c>
      <c r="I258" s="72">
        <v>161</v>
      </c>
      <c r="J258" s="72">
        <v>782</v>
      </c>
      <c r="K258" s="26">
        <v>161</v>
      </c>
      <c r="L258" s="72">
        <v>782</v>
      </c>
      <c r="M258" s="74"/>
    </row>
    <row r="259" s="2" customFormat="1" ht="13.5" spans="1:14">
      <c r="A259" s="21" t="s">
        <v>243</v>
      </c>
      <c r="B259" s="21"/>
      <c r="C259" s="21"/>
      <c r="D259" s="21"/>
      <c r="E259" s="21">
        <v>3</v>
      </c>
      <c r="F259" s="21"/>
      <c r="G259" s="21">
        <v>10976.47</v>
      </c>
      <c r="H259" s="21">
        <f>SUM(H260:H263)</f>
        <v>0</v>
      </c>
      <c r="I259" s="21">
        <f>SUM(I260:I263)</f>
        <v>572</v>
      </c>
      <c r="J259" s="21">
        <f>SUM(J260:J263)</f>
        <v>2145</v>
      </c>
      <c r="K259" s="21">
        <f>SUM(K260:K263)</f>
        <v>194</v>
      </c>
      <c r="L259" s="21">
        <f>SUM(L260:L263)</f>
        <v>730</v>
      </c>
      <c r="M259" s="21"/>
      <c r="N259" s="40"/>
    </row>
    <row r="260" s="3" customFormat="1" ht="13.5" spans="1:13">
      <c r="A260" s="30">
        <v>1</v>
      </c>
      <c r="B260" s="30" t="s">
        <v>620</v>
      </c>
      <c r="C260" s="30" t="s">
        <v>649</v>
      </c>
      <c r="D260" s="30" t="s">
        <v>650</v>
      </c>
      <c r="E260" s="30" t="s">
        <v>651</v>
      </c>
      <c r="F260" s="30" t="s">
        <v>648</v>
      </c>
      <c r="G260" s="30">
        <v>3320.4</v>
      </c>
      <c r="H260" s="42">
        <v>0</v>
      </c>
      <c r="I260" s="42">
        <v>275</v>
      </c>
      <c r="J260" s="42">
        <v>1018</v>
      </c>
      <c r="K260" s="42">
        <v>90</v>
      </c>
      <c r="L260" s="42">
        <v>338</v>
      </c>
      <c r="M260" s="42"/>
    </row>
    <row r="261" s="3" customFormat="1" ht="13.5" spans="1:13">
      <c r="A261" s="31"/>
      <c r="B261" s="31"/>
      <c r="C261" s="31"/>
      <c r="D261" s="31"/>
      <c r="E261" s="31"/>
      <c r="F261" s="31"/>
      <c r="G261" s="31">
        <v>297.73</v>
      </c>
      <c r="H261" s="43"/>
      <c r="I261" s="43"/>
      <c r="J261" s="43"/>
      <c r="K261" s="43"/>
      <c r="L261" s="43"/>
      <c r="M261" s="43"/>
    </row>
    <row r="262" s="3" customFormat="1" ht="81" spans="1:13">
      <c r="A262" s="25">
        <v>2</v>
      </c>
      <c r="B262" s="25" t="s">
        <v>620</v>
      </c>
      <c r="C262" s="25" t="s">
        <v>652</v>
      </c>
      <c r="D262" s="25" t="s">
        <v>635</v>
      </c>
      <c r="E262" s="25" t="s">
        <v>653</v>
      </c>
      <c r="F262" s="25" t="s">
        <v>654</v>
      </c>
      <c r="G262" s="25">
        <v>3700</v>
      </c>
      <c r="H262" s="26">
        <v>0</v>
      </c>
      <c r="I262" s="26">
        <v>134</v>
      </c>
      <c r="J262" s="26">
        <v>506</v>
      </c>
      <c r="K262" s="26">
        <v>32</v>
      </c>
      <c r="L262" s="26">
        <v>108</v>
      </c>
      <c r="M262" s="26"/>
    </row>
    <row r="263" s="3" customFormat="1" ht="54" spans="1:13">
      <c r="A263" s="25">
        <v>3</v>
      </c>
      <c r="B263" s="25" t="s">
        <v>620</v>
      </c>
      <c r="C263" s="25" t="s">
        <v>655</v>
      </c>
      <c r="D263" s="25" t="s">
        <v>656</v>
      </c>
      <c r="E263" s="25" t="s">
        <v>657</v>
      </c>
      <c r="F263" s="25" t="s">
        <v>648</v>
      </c>
      <c r="G263" s="25">
        <v>3658.34</v>
      </c>
      <c r="H263" s="26">
        <v>0</v>
      </c>
      <c r="I263" s="26">
        <v>163</v>
      </c>
      <c r="J263" s="26">
        <v>621</v>
      </c>
      <c r="K263" s="26">
        <v>72</v>
      </c>
      <c r="L263" s="26">
        <v>284</v>
      </c>
      <c r="M263" s="26"/>
    </row>
    <row r="264" s="2" customFormat="1" ht="13.5" spans="1:14">
      <c r="A264" s="21" t="s">
        <v>658</v>
      </c>
      <c r="B264" s="21"/>
      <c r="C264" s="21"/>
      <c r="D264" s="21"/>
      <c r="E264" s="21">
        <v>1</v>
      </c>
      <c r="F264" s="21"/>
      <c r="G264" s="44">
        <v>100</v>
      </c>
      <c r="H264" s="21">
        <f>SUM(H265)</f>
        <v>0</v>
      </c>
      <c r="I264" s="21">
        <f>SUM(I265)</f>
        <v>206</v>
      </c>
      <c r="J264" s="21">
        <f>SUM(J265)</f>
        <v>206</v>
      </c>
      <c r="K264" s="21">
        <f>SUM(K265)</f>
        <v>206</v>
      </c>
      <c r="L264" s="21">
        <f>SUM(L265)</f>
        <v>206</v>
      </c>
      <c r="M264" s="21"/>
      <c r="N264" s="40"/>
    </row>
    <row r="265" s="3" customFormat="1" ht="40.5" spans="1:13">
      <c r="A265" s="25">
        <v>1</v>
      </c>
      <c r="B265" s="25" t="s">
        <v>620</v>
      </c>
      <c r="C265" s="25" t="s">
        <v>659</v>
      </c>
      <c r="D265" s="25" t="s">
        <v>620</v>
      </c>
      <c r="E265" s="25" t="s">
        <v>660</v>
      </c>
      <c r="F265" s="25" t="s">
        <v>661</v>
      </c>
      <c r="G265" s="45"/>
      <c r="H265" s="26">
        <v>0</v>
      </c>
      <c r="I265" s="26">
        <v>206</v>
      </c>
      <c r="J265" s="26">
        <v>206</v>
      </c>
      <c r="K265" s="26">
        <v>206</v>
      </c>
      <c r="L265" s="26">
        <v>206</v>
      </c>
      <c r="M265" s="26"/>
    </row>
    <row r="266" s="2" customFormat="1" ht="13.5" spans="1:14">
      <c r="A266" s="21" t="s">
        <v>185</v>
      </c>
      <c r="B266" s="21"/>
      <c r="C266" s="21"/>
      <c r="D266" s="21"/>
      <c r="E266" s="21">
        <v>1</v>
      </c>
      <c r="F266" s="21"/>
      <c r="G266" s="44">
        <v>116.04</v>
      </c>
      <c r="H266" s="21">
        <f>SUM(H267)</f>
        <v>0</v>
      </c>
      <c r="I266" s="21">
        <f>SUM(I267)</f>
        <v>0</v>
      </c>
      <c r="J266" s="21">
        <f>SUM(J267)</f>
        <v>0</v>
      </c>
      <c r="K266" s="21">
        <f>SUM(K267)</f>
        <v>0</v>
      </c>
      <c r="L266" s="21">
        <f>SUM(L267)</f>
        <v>0</v>
      </c>
      <c r="M266" s="21"/>
      <c r="N266" s="40"/>
    </row>
    <row r="267" s="3" customFormat="1" ht="40.5" spans="1:13">
      <c r="A267" s="25">
        <v>1</v>
      </c>
      <c r="B267" s="25" t="s">
        <v>620</v>
      </c>
      <c r="C267" s="25" t="s">
        <v>662</v>
      </c>
      <c r="D267" s="25" t="s">
        <v>620</v>
      </c>
      <c r="E267" s="25" t="s">
        <v>663</v>
      </c>
      <c r="F267" s="25" t="s">
        <v>648</v>
      </c>
      <c r="G267" s="45"/>
      <c r="H267" s="26"/>
      <c r="I267" s="26"/>
      <c r="J267" s="26"/>
      <c r="K267" s="26"/>
      <c r="L267" s="26"/>
      <c r="M267" s="26"/>
    </row>
    <row r="268" s="4" customFormat="1" ht="13.5" spans="1:13">
      <c r="A268" s="46" t="s">
        <v>189</v>
      </c>
      <c r="B268" s="46"/>
      <c r="C268" s="46"/>
      <c r="D268" s="46"/>
      <c r="E268" s="46">
        <v>1</v>
      </c>
      <c r="F268" s="46"/>
      <c r="G268" s="47">
        <v>4220.3</v>
      </c>
      <c r="H268" s="48">
        <v>0</v>
      </c>
      <c r="I268" s="48">
        <v>0</v>
      </c>
      <c r="J268" s="59">
        <v>12058</v>
      </c>
      <c r="K268" s="48">
        <v>0</v>
      </c>
      <c r="L268" s="59">
        <v>6713</v>
      </c>
      <c r="M268" s="59"/>
    </row>
    <row r="269" s="3" customFormat="1" ht="27" spans="1:13">
      <c r="A269" s="36">
        <v>1</v>
      </c>
      <c r="B269" s="37" t="s">
        <v>620</v>
      </c>
      <c r="C269" s="25" t="s">
        <v>143</v>
      </c>
      <c r="D269" s="37" t="s">
        <v>664</v>
      </c>
      <c r="E269" s="25" t="s">
        <v>665</v>
      </c>
      <c r="F269" s="25" t="s">
        <v>666</v>
      </c>
      <c r="G269" s="49"/>
      <c r="H269" s="37"/>
      <c r="I269" s="37"/>
      <c r="J269" s="37">
        <v>12058</v>
      </c>
      <c r="K269" s="37"/>
      <c r="L269" s="37">
        <v>6713</v>
      </c>
      <c r="M269" s="37"/>
    </row>
    <row r="270" s="2" customFormat="1" ht="13.5" spans="1:14">
      <c r="A270" s="21" t="s">
        <v>667</v>
      </c>
      <c r="B270" s="21"/>
      <c r="C270" s="21"/>
      <c r="D270" s="21"/>
      <c r="E270" s="21">
        <f>E271+E290+E300+E309+E311+E304+E313</f>
        <v>33</v>
      </c>
      <c r="F270" s="21"/>
      <c r="G270" s="21">
        <v>19766.48</v>
      </c>
      <c r="H270" s="21">
        <f>H271+H290+H300+H309+H311+H304+H313</f>
        <v>3200.7</v>
      </c>
      <c r="I270" s="21">
        <f>I271+I290+I300+I309+I311+I304+I313</f>
        <v>9557</v>
      </c>
      <c r="J270" s="21">
        <f>J271+J290+J300+J309+J311+J304+J313</f>
        <v>28671</v>
      </c>
      <c r="K270" s="21">
        <f>K271+K290+K300+K309+K311+K304+K313</f>
        <v>4709</v>
      </c>
      <c r="L270" s="21">
        <f>L271+L290+L300+L309+L311+L304+L313</f>
        <v>10341</v>
      </c>
      <c r="M270" s="21"/>
      <c r="N270" s="40"/>
    </row>
    <row r="271" s="2" customFormat="1" ht="13.5" spans="1:14">
      <c r="A271" s="21" t="s">
        <v>20</v>
      </c>
      <c r="B271" s="21"/>
      <c r="C271" s="21"/>
      <c r="D271" s="21"/>
      <c r="E271" s="21">
        <v>18</v>
      </c>
      <c r="F271" s="21"/>
      <c r="G271" s="21">
        <v>6014</v>
      </c>
      <c r="H271" s="21">
        <f>SUM(H272:H289)</f>
        <v>792</v>
      </c>
      <c r="I271" s="21">
        <f>SUM(I272:I289)</f>
        <v>1548</v>
      </c>
      <c r="J271" s="21">
        <f>SUM(J272:J289)</f>
        <v>6802</v>
      </c>
      <c r="K271" s="21">
        <f>SUM(K272:K289)</f>
        <v>570</v>
      </c>
      <c r="L271" s="21">
        <f>SUM(L272:L289)</f>
        <v>2425</v>
      </c>
      <c r="M271" s="21"/>
      <c r="N271" s="40"/>
    </row>
    <row r="272" s="3" customFormat="1" ht="27" spans="1:13">
      <c r="A272" s="25">
        <v>1</v>
      </c>
      <c r="B272" s="25" t="s">
        <v>668</v>
      </c>
      <c r="C272" s="25" t="s">
        <v>669</v>
      </c>
      <c r="D272" s="25" t="s">
        <v>670</v>
      </c>
      <c r="E272" s="25" t="s">
        <v>671</v>
      </c>
      <c r="F272" s="25" t="s">
        <v>672</v>
      </c>
      <c r="G272" s="25">
        <v>380</v>
      </c>
      <c r="H272" s="26">
        <v>49</v>
      </c>
      <c r="I272" s="26">
        <v>106</v>
      </c>
      <c r="J272" s="26">
        <v>442</v>
      </c>
      <c r="K272" s="26">
        <v>36</v>
      </c>
      <c r="L272" s="26">
        <v>147</v>
      </c>
      <c r="M272" s="26"/>
    </row>
    <row r="273" s="3" customFormat="1" ht="27" spans="1:13">
      <c r="A273" s="25">
        <v>2</v>
      </c>
      <c r="B273" s="25" t="s">
        <v>668</v>
      </c>
      <c r="C273" s="25" t="s">
        <v>669</v>
      </c>
      <c r="D273" s="25" t="s">
        <v>673</v>
      </c>
      <c r="E273" s="25" t="s">
        <v>674</v>
      </c>
      <c r="F273" s="25" t="s">
        <v>672</v>
      </c>
      <c r="G273" s="25">
        <v>395</v>
      </c>
      <c r="H273" s="26">
        <v>51</v>
      </c>
      <c r="I273" s="26">
        <v>142</v>
      </c>
      <c r="J273" s="26">
        <v>554</v>
      </c>
      <c r="K273" s="26">
        <v>66</v>
      </c>
      <c r="L273" s="26">
        <v>238</v>
      </c>
      <c r="M273" s="26"/>
    </row>
    <row r="274" s="3" customFormat="1" ht="27" spans="1:13">
      <c r="A274" s="25">
        <v>3</v>
      </c>
      <c r="B274" s="25" t="s">
        <v>668</v>
      </c>
      <c r="C274" s="25" t="s">
        <v>669</v>
      </c>
      <c r="D274" s="25" t="s">
        <v>675</v>
      </c>
      <c r="E274" s="25" t="s">
        <v>676</v>
      </c>
      <c r="F274" s="25" t="s">
        <v>672</v>
      </c>
      <c r="G274" s="25">
        <v>390</v>
      </c>
      <c r="H274" s="26">
        <v>51</v>
      </c>
      <c r="I274" s="26">
        <v>141</v>
      </c>
      <c r="J274" s="26">
        <v>593</v>
      </c>
      <c r="K274" s="26">
        <v>44</v>
      </c>
      <c r="L274" s="26">
        <v>181</v>
      </c>
      <c r="M274" s="26"/>
    </row>
    <row r="275" s="3" customFormat="1" ht="27" spans="1:13">
      <c r="A275" s="25">
        <v>4</v>
      </c>
      <c r="B275" s="25" t="s">
        <v>668</v>
      </c>
      <c r="C275" s="25" t="s">
        <v>669</v>
      </c>
      <c r="D275" s="25" t="s">
        <v>677</v>
      </c>
      <c r="E275" s="25" t="s">
        <v>671</v>
      </c>
      <c r="F275" s="25" t="s">
        <v>672</v>
      </c>
      <c r="G275" s="25">
        <v>380</v>
      </c>
      <c r="H275" s="26">
        <v>49</v>
      </c>
      <c r="I275" s="26">
        <v>107</v>
      </c>
      <c r="J275" s="26">
        <v>513</v>
      </c>
      <c r="K275" s="26">
        <v>32</v>
      </c>
      <c r="L275" s="26">
        <v>152</v>
      </c>
      <c r="M275" s="26"/>
    </row>
    <row r="276" s="3" customFormat="1" ht="27" spans="1:13">
      <c r="A276" s="25">
        <v>5</v>
      </c>
      <c r="B276" s="25" t="s">
        <v>668</v>
      </c>
      <c r="C276" s="25" t="s">
        <v>669</v>
      </c>
      <c r="D276" s="25" t="s">
        <v>678</v>
      </c>
      <c r="E276" s="25" t="s">
        <v>679</v>
      </c>
      <c r="F276" s="25" t="s">
        <v>672</v>
      </c>
      <c r="G276" s="25">
        <v>369</v>
      </c>
      <c r="H276" s="26">
        <v>48</v>
      </c>
      <c r="I276" s="26">
        <v>84</v>
      </c>
      <c r="J276" s="26">
        <v>407</v>
      </c>
      <c r="K276" s="26">
        <v>26</v>
      </c>
      <c r="L276" s="26">
        <v>125</v>
      </c>
      <c r="M276" s="26"/>
    </row>
    <row r="277" s="3" customFormat="1" ht="27" spans="1:13">
      <c r="A277" s="25">
        <v>6</v>
      </c>
      <c r="B277" s="25" t="s">
        <v>668</v>
      </c>
      <c r="C277" s="25" t="s">
        <v>669</v>
      </c>
      <c r="D277" s="25" t="s">
        <v>680</v>
      </c>
      <c r="E277" s="25" t="s">
        <v>681</v>
      </c>
      <c r="F277" s="25" t="s">
        <v>672</v>
      </c>
      <c r="G277" s="25">
        <v>350</v>
      </c>
      <c r="H277" s="26">
        <v>46</v>
      </c>
      <c r="I277" s="26">
        <v>79</v>
      </c>
      <c r="J277" s="26">
        <v>377</v>
      </c>
      <c r="K277" s="26">
        <v>24</v>
      </c>
      <c r="L277" s="26">
        <v>96</v>
      </c>
      <c r="M277" s="26"/>
    </row>
    <row r="278" s="3" customFormat="1" ht="27" spans="1:13">
      <c r="A278" s="25">
        <v>7</v>
      </c>
      <c r="B278" s="25" t="s">
        <v>668</v>
      </c>
      <c r="C278" s="25" t="s">
        <v>669</v>
      </c>
      <c r="D278" s="25" t="s">
        <v>682</v>
      </c>
      <c r="E278" s="25" t="s">
        <v>683</v>
      </c>
      <c r="F278" s="25" t="s">
        <v>672</v>
      </c>
      <c r="G278" s="25">
        <v>365</v>
      </c>
      <c r="H278" s="26">
        <v>48</v>
      </c>
      <c r="I278" s="26">
        <v>78</v>
      </c>
      <c r="J278" s="26">
        <v>388</v>
      </c>
      <c r="K278" s="26">
        <v>34</v>
      </c>
      <c r="L278" s="26">
        <v>185</v>
      </c>
      <c r="M278" s="26"/>
    </row>
    <row r="279" s="3" customFormat="1" ht="27" spans="1:13">
      <c r="A279" s="25">
        <v>8</v>
      </c>
      <c r="B279" s="25" t="s">
        <v>668</v>
      </c>
      <c r="C279" s="25" t="s">
        <v>669</v>
      </c>
      <c r="D279" s="25" t="s">
        <v>684</v>
      </c>
      <c r="E279" s="25" t="s">
        <v>685</v>
      </c>
      <c r="F279" s="25" t="s">
        <v>672</v>
      </c>
      <c r="G279" s="25">
        <v>385</v>
      </c>
      <c r="H279" s="26">
        <v>50</v>
      </c>
      <c r="I279" s="26">
        <v>89</v>
      </c>
      <c r="J279" s="26">
        <v>420</v>
      </c>
      <c r="K279" s="26">
        <v>31</v>
      </c>
      <c r="L279" s="26">
        <v>136</v>
      </c>
      <c r="M279" s="26"/>
    </row>
    <row r="280" s="3" customFormat="1" ht="27" spans="1:13">
      <c r="A280" s="25">
        <v>9</v>
      </c>
      <c r="B280" s="25" t="s">
        <v>668</v>
      </c>
      <c r="C280" s="25" t="s">
        <v>669</v>
      </c>
      <c r="D280" s="25" t="s">
        <v>686</v>
      </c>
      <c r="E280" s="25" t="s">
        <v>681</v>
      </c>
      <c r="F280" s="25" t="s">
        <v>672</v>
      </c>
      <c r="G280" s="25">
        <v>350</v>
      </c>
      <c r="H280" s="26">
        <v>46</v>
      </c>
      <c r="I280" s="26">
        <v>83</v>
      </c>
      <c r="J280" s="26">
        <v>352</v>
      </c>
      <c r="K280" s="26">
        <v>32</v>
      </c>
      <c r="L280" s="26">
        <v>145</v>
      </c>
      <c r="M280" s="26"/>
    </row>
    <row r="281" s="3" customFormat="1" ht="27" spans="1:13">
      <c r="A281" s="25">
        <v>10</v>
      </c>
      <c r="B281" s="25" t="s">
        <v>668</v>
      </c>
      <c r="C281" s="25" t="s">
        <v>669</v>
      </c>
      <c r="D281" s="25" t="s">
        <v>687</v>
      </c>
      <c r="E281" s="25" t="s">
        <v>688</v>
      </c>
      <c r="F281" s="25" t="s">
        <v>672</v>
      </c>
      <c r="G281" s="25">
        <v>300</v>
      </c>
      <c r="H281" s="26">
        <v>38</v>
      </c>
      <c r="I281" s="26">
        <v>74</v>
      </c>
      <c r="J281" s="26">
        <v>303</v>
      </c>
      <c r="K281" s="26">
        <v>23</v>
      </c>
      <c r="L281" s="26">
        <v>99</v>
      </c>
      <c r="M281" s="26"/>
    </row>
    <row r="282" s="3" customFormat="1" ht="27" spans="1:13">
      <c r="A282" s="25">
        <v>11</v>
      </c>
      <c r="B282" s="25" t="s">
        <v>668</v>
      </c>
      <c r="C282" s="25" t="s">
        <v>669</v>
      </c>
      <c r="D282" s="25" t="s">
        <v>689</v>
      </c>
      <c r="E282" s="25" t="s">
        <v>676</v>
      </c>
      <c r="F282" s="25" t="s">
        <v>672</v>
      </c>
      <c r="G282" s="25">
        <v>390</v>
      </c>
      <c r="H282" s="26">
        <v>51</v>
      </c>
      <c r="I282" s="26">
        <v>128</v>
      </c>
      <c r="J282" s="26">
        <v>483</v>
      </c>
      <c r="K282" s="26">
        <v>43</v>
      </c>
      <c r="L282" s="26">
        <v>175</v>
      </c>
      <c r="M282" s="26"/>
    </row>
    <row r="283" s="3" customFormat="1" ht="27" spans="1:13">
      <c r="A283" s="25">
        <v>12</v>
      </c>
      <c r="B283" s="25" t="s">
        <v>668</v>
      </c>
      <c r="C283" s="25" t="s">
        <v>669</v>
      </c>
      <c r="D283" s="25" t="s">
        <v>690</v>
      </c>
      <c r="E283" s="25" t="s">
        <v>691</v>
      </c>
      <c r="F283" s="25" t="s">
        <v>672</v>
      </c>
      <c r="G283" s="25">
        <v>360</v>
      </c>
      <c r="H283" s="26">
        <v>51</v>
      </c>
      <c r="I283" s="26">
        <v>69</v>
      </c>
      <c r="J283" s="26">
        <v>338</v>
      </c>
      <c r="K283" s="26">
        <v>23</v>
      </c>
      <c r="L283" s="26">
        <v>102</v>
      </c>
      <c r="M283" s="26"/>
    </row>
    <row r="284" s="3" customFormat="1" ht="27" spans="1:13">
      <c r="A284" s="25">
        <v>13</v>
      </c>
      <c r="B284" s="25" t="s">
        <v>668</v>
      </c>
      <c r="C284" s="25" t="s">
        <v>669</v>
      </c>
      <c r="D284" s="25" t="s">
        <v>692</v>
      </c>
      <c r="E284" s="25" t="s">
        <v>681</v>
      </c>
      <c r="F284" s="25" t="s">
        <v>672</v>
      </c>
      <c r="G284" s="25">
        <v>350</v>
      </c>
      <c r="H284" s="26">
        <v>46</v>
      </c>
      <c r="I284" s="26">
        <v>76</v>
      </c>
      <c r="J284" s="26">
        <v>362</v>
      </c>
      <c r="K284" s="26">
        <v>28</v>
      </c>
      <c r="L284" s="26">
        <v>139</v>
      </c>
      <c r="M284" s="26"/>
    </row>
    <row r="285" s="3" customFormat="1" ht="27" spans="1:13">
      <c r="A285" s="25">
        <v>14</v>
      </c>
      <c r="B285" s="25" t="s">
        <v>668</v>
      </c>
      <c r="C285" s="25" t="s">
        <v>669</v>
      </c>
      <c r="D285" s="25" t="s">
        <v>693</v>
      </c>
      <c r="E285" s="25" t="s">
        <v>691</v>
      </c>
      <c r="F285" s="25" t="s">
        <v>672</v>
      </c>
      <c r="G285" s="25">
        <v>360</v>
      </c>
      <c r="H285" s="26">
        <v>51</v>
      </c>
      <c r="I285" s="26">
        <v>47</v>
      </c>
      <c r="J285" s="26">
        <v>254</v>
      </c>
      <c r="K285" s="26">
        <v>18</v>
      </c>
      <c r="L285" s="26">
        <v>78</v>
      </c>
      <c r="M285" s="26"/>
    </row>
    <row r="286" s="3" customFormat="1" ht="27" spans="1:13">
      <c r="A286" s="25">
        <v>15</v>
      </c>
      <c r="B286" s="25" t="s">
        <v>668</v>
      </c>
      <c r="C286" s="25" t="s">
        <v>669</v>
      </c>
      <c r="D286" s="25" t="s">
        <v>694</v>
      </c>
      <c r="E286" s="25" t="s">
        <v>695</v>
      </c>
      <c r="F286" s="25" t="s">
        <v>672</v>
      </c>
      <c r="G286" s="25">
        <v>260</v>
      </c>
      <c r="H286" s="26">
        <v>37</v>
      </c>
      <c r="I286" s="26">
        <v>37</v>
      </c>
      <c r="J286" s="26">
        <v>144</v>
      </c>
      <c r="K286" s="26">
        <v>13</v>
      </c>
      <c r="L286" s="26">
        <v>47</v>
      </c>
      <c r="M286" s="26"/>
    </row>
    <row r="287" s="3" customFormat="1" ht="27" spans="1:13">
      <c r="A287" s="25">
        <v>16</v>
      </c>
      <c r="B287" s="25" t="s">
        <v>668</v>
      </c>
      <c r="C287" s="25" t="s">
        <v>669</v>
      </c>
      <c r="D287" s="25" t="s">
        <v>696</v>
      </c>
      <c r="E287" s="25" t="s">
        <v>697</v>
      </c>
      <c r="F287" s="25" t="s">
        <v>672</v>
      </c>
      <c r="G287" s="25">
        <v>270</v>
      </c>
      <c r="H287" s="26">
        <v>39</v>
      </c>
      <c r="I287" s="26">
        <v>71</v>
      </c>
      <c r="J287" s="26">
        <v>291</v>
      </c>
      <c r="K287" s="26">
        <v>26</v>
      </c>
      <c r="L287" s="26">
        <v>85</v>
      </c>
      <c r="M287" s="26"/>
    </row>
    <row r="288" s="3" customFormat="1" ht="27" spans="1:13">
      <c r="A288" s="25">
        <v>17</v>
      </c>
      <c r="B288" s="25" t="s">
        <v>668</v>
      </c>
      <c r="C288" s="25" t="s">
        <v>669</v>
      </c>
      <c r="D288" s="25" t="s">
        <v>698</v>
      </c>
      <c r="E288" s="25" t="s">
        <v>699</v>
      </c>
      <c r="F288" s="25" t="s">
        <v>672</v>
      </c>
      <c r="G288" s="25">
        <v>290</v>
      </c>
      <c r="H288" s="26">
        <v>41</v>
      </c>
      <c r="I288" s="26">
        <v>57</v>
      </c>
      <c r="J288" s="26">
        <v>322</v>
      </c>
      <c r="K288" s="26">
        <v>21</v>
      </c>
      <c r="L288" s="26">
        <v>115</v>
      </c>
      <c r="M288" s="26"/>
    </row>
    <row r="289" s="3" customFormat="1" ht="27" spans="1:13">
      <c r="A289" s="50">
        <v>18</v>
      </c>
      <c r="B289" s="72" t="s">
        <v>668</v>
      </c>
      <c r="C289" s="72" t="s">
        <v>700</v>
      </c>
      <c r="D289" s="72" t="s">
        <v>668</v>
      </c>
      <c r="E289" s="25" t="s">
        <v>701</v>
      </c>
      <c r="F289" s="26" t="s">
        <v>672</v>
      </c>
      <c r="G289" s="26">
        <v>70</v>
      </c>
      <c r="H289" s="54">
        <v>0</v>
      </c>
      <c r="I289" s="54">
        <v>80</v>
      </c>
      <c r="J289" s="26">
        <v>259</v>
      </c>
      <c r="K289" s="26">
        <v>50</v>
      </c>
      <c r="L289" s="26">
        <v>180</v>
      </c>
      <c r="M289" s="26"/>
    </row>
    <row r="290" s="2" customFormat="1" ht="13.5" spans="1:14">
      <c r="A290" s="21" t="s">
        <v>37</v>
      </c>
      <c r="B290" s="21"/>
      <c r="C290" s="21"/>
      <c r="D290" s="21"/>
      <c r="E290" s="21">
        <v>6</v>
      </c>
      <c r="F290" s="21"/>
      <c r="G290" s="21">
        <v>3864</v>
      </c>
      <c r="H290" s="21">
        <f>SUM(H291:H299)</f>
        <v>0</v>
      </c>
      <c r="I290" s="21">
        <f>SUM(I291:I299)</f>
        <v>2299</v>
      </c>
      <c r="J290" s="21">
        <f>SUM(J291:J299)</f>
        <v>13028</v>
      </c>
      <c r="K290" s="21">
        <f>SUM(K291:K299)</f>
        <v>736</v>
      </c>
      <c r="L290" s="21">
        <f>SUM(L291:L299)</f>
        <v>4039</v>
      </c>
      <c r="M290" s="21"/>
      <c r="N290" s="40"/>
    </row>
    <row r="291" s="3" customFormat="1" ht="27" spans="1:13">
      <c r="A291" s="25">
        <v>1</v>
      </c>
      <c r="B291" s="25" t="s">
        <v>668</v>
      </c>
      <c r="C291" s="25" t="s">
        <v>702</v>
      </c>
      <c r="D291" s="25" t="s">
        <v>703</v>
      </c>
      <c r="E291" s="25" t="s">
        <v>704</v>
      </c>
      <c r="F291" s="25" t="s">
        <v>705</v>
      </c>
      <c r="G291" s="25">
        <v>334</v>
      </c>
      <c r="H291" s="26">
        <v>0</v>
      </c>
      <c r="I291" s="26">
        <v>126</v>
      </c>
      <c r="J291" s="26">
        <v>486</v>
      </c>
      <c r="K291" s="26">
        <v>43</v>
      </c>
      <c r="L291" s="26">
        <v>175</v>
      </c>
      <c r="M291" s="26"/>
    </row>
    <row r="292" s="3" customFormat="1" ht="27" spans="1:13">
      <c r="A292" s="25">
        <v>2</v>
      </c>
      <c r="B292" s="25" t="s">
        <v>668</v>
      </c>
      <c r="C292" s="25" t="s">
        <v>706</v>
      </c>
      <c r="D292" s="25" t="s">
        <v>707</v>
      </c>
      <c r="E292" s="25" t="s">
        <v>708</v>
      </c>
      <c r="F292" s="25" t="s">
        <v>709</v>
      </c>
      <c r="G292" s="25">
        <v>480</v>
      </c>
      <c r="H292" s="26">
        <v>0</v>
      </c>
      <c r="I292" s="26">
        <v>58</v>
      </c>
      <c r="J292" s="26">
        <v>237</v>
      </c>
      <c r="K292" s="26">
        <v>24</v>
      </c>
      <c r="L292" s="26">
        <v>95</v>
      </c>
      <c r="M292" s="26"/>
    </row>
    <row r="293" s="3" customFormat="1" ht="121.5" spans="1:13">
      <c r="A293" s="25">
        <v>3</v>
      </c>
      <c r="B293" s="25" t="s">
        <v>668</v>
      </c>
      <c r="C293" s="25" t="s">
        <v>710</v>
      </c>
      <c r="D293" s="25" t="s">
        <v>711</v>
      </c>
      <c r="E293" s="25" t="s">
        <v>712</v>
      </c>
      <c r="F293" s="25" t="s">
        <v>709</v>
      </c>
      <c r="G293" s="25">
        <v>725</v>
      </c>
      <c r="H293" s="26">
        <v>0</v>
      </c>
      <c r="I293" s="26">
        <v>52</v>
      </c>
      <c r="J293" s="26">
        <v>216</v>
      </c>
      <c r="K293" s="26">
        <v>18</v>
      </c>
      <c r="L293" s="26">
        <v>85</v>
      </c>
      <c r="M293" s="26"/>
    </row>
    <row r="294" s="3" customFormat="1" ht="13.5" spans="1:13">
      <c r="A294" s="30">
        <v>4</v>
      </c>
      <c r="B294" s="30" t="s">
        <v>668</v>
      </c>
      <c r="C294" s="30" t="s">
        <v>713</v>
      </c>
      <c r="D294" s="30" t="s">
        <v>714</v>
      </c>
      <c r="E294" s="30" t="s">
        <v>715</v>
      </c>
      <c r="F294" s="30" t="s">
        <v>709</v>
      </c>
      <c r="G294" s="30">
        <v>255</v>
      </c>
      <c r="H294" s="42">
        <v>0</v>
      </c>
      <c r="I294" s="42">
        <v>71</v>
      </c>
      <c r="J294" s="42">
        <v>293</v>
      </c>
      <c r="K294" s="42">
        <v>23</v>
      </c>
      <c r="L294" s="42">
        <v>99</v>
      </c>
      <c r="M294" s="42"/>
    </row>
    <row r="295" s="3" customFormat="1" ht="13.5" spans="1:13">
      <c r="A295" s="31"/>
      <c r="B295" s="31"/>
      <c r="C295" s="31"/>
      <c r="D295" s="31"/>
      <c r="E295" s="31"/>
      <c r="F295" s="31"/>
      <c r="G295" s="31">
        <v>595</v>
      </c>
      <c r="H295" s="43"/>
      <c r="I295" s="43"/>
      <c r="J295" s="43"/>
      <c r="K295" s="43"/>
      <c r="L295" s="43"/>
      <c r="M295" s="43"/>
    </row>
    <row r="296" s="3" customFormat="1" ht="13.5" spans="1:13">
      <c r="A296" s="30">
        <v>5</v>
      </c>
      <c r="B296" s="30" t="s">
        <v>668</v>
      </c>
      <c r="C296" s="30" t="s">
        <v>716</v>
      </c>
      <c r="D296" s="30" t="s">
        <v>717</v>
      </c>
      <c r="E296" s="30" t="s">
        <v>718</v>
      </c>
      <c r="F296" s="30" t="s">
        <v>709</v>
      </c>
      <c r="G296" s="30">
        <v>322.5</v>
      </c>
      <c r="H296" s="42">
        <v>0</v>
      </c>
      <c r="I296" s="42">
        <v>102</v>
      </c>
      <c r="J296" s="42">
        <v>456</v>
      </c>
      <c r="K296" s="42">
        <v>38</v>
      </c>
      <c r="L296" s="42">
        <v>183</v>
      </c>
      <c r="M296" s="42"/>
    </row>
    <row r="297" s="3" customFormat="1" ht="13.5" spans="1:13">
      <c r="A297" s="31"/>
      <c r="B297" s="31"/>
      <c r="C297" s="31"/>
      <c r="D297" s="31"/>
      <c r="E297" s="31"/>
      <c r="F297" s="31"/>
      <c r="G297" s="31">
        <v>752.5</v>
      </c>
      <c r="H297" s="43"/>
      <c r="I297" s="43"/>
      <c r="J297" s="43"/>
      <c r="K297" s="43"/>
      <c r="L297" s="43"/>
      <c r="M297" s="43"/>
    </row>
    <row r="298" s="3" customFormat="1" ht="27" spans="1:13">
      <c r="A298" s="30">
        <v>6</v>
      </c>
      <c r="B298" s="25" t="s">
        <v>668</v>
      </c>
      <c r="C298" s="25" t="s">
        <v>719</v>
      </c>
      <c r="D298" s="25" t="s">
        <v>720</v>
      </c>
      <c r="E298" s="25" t="s">
        <v>721</v>
      </c>
      <c r="F298" s="25" t="s">
        <v>722</v>
      </c>
      <c r="G298" s="25">
        <v>88</v>
      </c>
      <c r="H298" s="26">
        <v>0</v>
      </c>
      <c r="I298" s="26">
        <v>945</v>
      </c>
      <c r="J298" s="26">
        <v>5670</v>
      </c>
      <c r="K298" s="26">
        <v>295</v>
      </c>
      <c r="L298" s="26">
        <v>1701</v>
      </c>
      <c r="M298" s="26"/>
    </row>
    <row r="299" s="3" customFormat="1" ht="27" spans="1:13">
      <c r="A299" s="31"/>
      <c r="B299" s="25" t="s">
        <v>668</v>
      </c>
      <c r="C299" s="25" t="s">
        <v>719</v>
      </c>
      <c r="D299" s="25" t="s">
        <v>720</v>
      </c>
      <c r="E299" s="25" t="s">
        <v>721</v>
      </c>
      <c r="F299" s="25" t="s">
        <v>722</v>
      </c>
      <c r="G299" s="25">
        <v>312</v>
      </c>
      <c r="H299" s="26">
        <v>0</v>
      </c>
      <c r="I299" s="26">
        <v>945</v>
      </c>
      <c r="J299" s="26">
        <v>5670</v>
      </c>
      <c r="K299" s="26">
        <v>295</v>
      </c>
      <c r="L299" s="26">
        <v>1701</v>
      </c>
      <c r="M299" s="26"/>
    </row>
    <row r="300" s="2" customFormat="1" ht="13.5" spans="1:14">
      <c r="A300" s="21" t="s">
        <v>103</v>
      </c>
      <c r="B300" s="21"/>
      <c r="C300" s="21"/>
      <c r="D300" s="21"/>
      <c r="E300" s="21">
        <v>2</v>
      </c>
      <c r="F300" s="21"/>
      <c r="G300" s="21">
        <v>6299.6108</v>
      </c>
      <c r="H300" s="21">
        <f>SUM(H301:H303)</f>
        <v>0</v>
      </c>
      <c r="I300" s="21">
        <f>SUM(I301:I303)</f>
        <v>141</v>
      </c>
      <c r="J300" s="21">
        <f>SUM(J301:J303)</f>
        <v>685</v>
      </c>
      <c r="K300" s="21">
        <f>SUM(K301:K303)</f>
        <v>37</v>
      </c>
      <c r="L300" s="21">
        <f>SUM(L301:L303)</f>
        <v>194</v>
      </c>
      <c r="M300" s="21"/>
      <c r="N300" s="40"/>
    </row>
    <row r="301" s="3" customFormat="1" ht="67.5" spans="1:13">
      <c r="A301" s="25">
        <v>1</v>
      </c>
      <c r="B301" s="25" t="s">
        <v>668</v>
      </c>
      <c r="C301" s="25" t="s">
        <v>723</v>
      </c>
      <c r="D301" s="25" t="s">
        <v>724</v>
      </c>
      <c r="E301" s="25" t="s">
        <v>725</v>
      </c>
      <c r="F301" s="25" t="s">
        <v>726</v>
      </c>
      <c r="G301" s="25">
        <v>3350</v>
      </c>
      <c r="H301" s="26">
        <v>0</v>
      </c>
      <c r="I301" s="26">
        <v>56</v>
      </c>
      <c r="J301" s="26">
        <v>277</v>
      </c>
      <c r="K301" s="26">
        <v>11</v>
      </c>
      <c r="L301" s="26">
        <v>69</v>
      </c>
      <c r="M301" s="26"/>
    </row>
    <row r="302" s="3" customFormat="1" ht="13.5" spans="1:13">
      <c r="A302" s="30">
        <v>2</v>
      </c>
      <c r="B302" s="30" t="s">
        <v>668</v>
      </c>
      <c r="C302" s="30" t="s">
        <v>727</v>
      </c>
      <c r="D302" s="30" t="s">
        <v>728</v>
      </c>
      <c r="E302" s="30" t="s">
        <v>729</v>
      </c>
      <c r="F302" s="30" t="s">
        <v>726</v>
      </c>
      <c r="G302" s="30">
        <v>2268.36</v>
      </c>
      <c r="H302" s="42">
        <v>0</v>
      </c>
      <c r="I302" s="42">
        <v>85</v>
      </c>
      <c r="J302" s="42">
        <v>408</v>
      </c>
      <c r="K302" s="42">
        <v>26</v>
      </c>
      <c r="L302" s="42">
        <v>125</v>
      </c>
      <c r="M302" s="42"/>
    </row>
    <row r="303" s="3" customFormat="1" ht="13.5" spans="1:13">
      <c r="A303" s="31"/>
      <c r="B303" s="31"/>
      <c r="C303" s="31"/>
      <c r="D303" s="31"/>
      <c r="E303" s="31"/>
      <c r="F303" s="31"/>
      <c r="G303" s="31">
        <v>681.2508</v>
      </c>
      <c r="H303" s="43"/>
      <c r="I303" s="43"/>
      <c r="J303" s="43"/>
      <c r="K303" s="43"/>
      <c r="L303" s="43"/>
      <c r="M303" s="43"/>
    </row>
    <row r="304" s="2" customFormat="1" ht="13.5" spans="1:14">
      <c r="A304" s="21" t="s">
        <v>456</v>
      </c>
      <c r="B304" s="21"/>
      <c r="C304" s="21"/>
      <c r="D304" s="21"/>
      <c r="E304" s="21">
        <v>4</v>
      </c>
      <c r="F304" s="21"/>
      <c r="G304" s="21">
        <v>1113.8092</v>
      </c>
      <c r="H304" s="21">
        <f>SUM(H305:H308)</f>
        <v>0</v>
      </c>
      <c r="I304" s="21">
        <f>SUM(I305:I308)</f>
        <v>220</v>
      </c>
      <c r="J304" s="21">
        <f>SUM(J305:J308)</f>
        <v>1021</v>
      </c>
      <c r="K304" s="21">
        <f>SUM(K305:K308)</f>
        <v>90</v>
      </c>
      <c r="L304" s="21">
        <f>SUM(L305:L308)</f>
        <v>407</v>
      </c>
      <c r="M304" s="21"/>
      <c r="N304" s="40"/>
    </row>
    <row r="305" s="3" customFormat="1" ht="297" spans="1:13">
      <c r="A305" s="25">
        <v>1</v>
      </c>
      <c r="B305" s="25" t="s">
        <v>668</v>
      </c>
      <c r="C305" s="25" t="s">
        <v>730</v>
      </c>
      <c r="D305" s="25" t="s">
        <v>731</v>
      </c>
      <c r="E305" s="25" t="s">
        <v>732</v>
      </c>
      <c r="F305" s="25" t="s">
        <v>733</v>
      </c>
      <c r="G305" s="25">
        <v>81.6546</v>
      </c>
      <c r="H305" s="26">
        <v>0</v>
      </c>
      <c r="I305" s="26">
        <v>47</v>
      </c>
      <c r="J305" s="26">
        <v>255</v>
      </c>
      <c r="K305" s="26">
        <v>20</v>
      </c>
      <c r="L305" s="26">
        <v>101</v>
      </c>
      <c r="M305" s="26"/>
    </row>
    <row r="306" s="3" customFormat="1" ht="310.5" spans="1:13">
      <c r="A306" s="25">
        <v>2</v>
      </c>
      <c r="B306" s="25" t="s">
        <v>668</v>
      </c>
      <c r="C306" s="25" t="s">
        <v>734</v>
      </c>
      <c r="D306" s="25" t="s">
        <v>735</v>
      </c>
      <c r="E306" s="25" t="s">
        <v>736</v>
      </c>
      <c r="F306" s="25" t="s">
        <v>733</v>
      </c>
      <c r="G306" s="25">
        <v>99.2546</v>
      </c>
      <c r="H306" s="26">
        <v>0</v>
      </c>
      <c r="I306" s="26">
        <v>40</v>
      </c>
      <c r="J306" s="26">
        <v>244</v>
      </c>
      <c r="K306" s="26">
        <v>23</v>
      </c>
      <c r="L306" s="26">
        <v>128</v>
      </c>
      <c r="M306" s="26"/>
    </row>
    <row r="307" s="3" customFormat="1" ht="378" spans="1:13">
      <c r="A307" s="25">
        <v>3</v>
      </c>
      <c r="B307" s="25" t="s">
        <v>668</v>
      </c>
      <c r="C307" s="25" t="s">
        <v>737</v>
      </c>
      <c r="D307" s="25" t="s">
        <v>738</v>
      </c>
      <c r="E307" s="25" t="s">
        <v>739</v>
      </c>
      <c r="F307" s="25" t="s">
        <v>733</v>
      </c>
      <c r="G307" s="25">
        <v>519.52</v>
      </c>
      <c r="H307" s="26">
        <v>0</v>
      </c>
      <c r="I307" s="26">
        <v>81</v>
      </c>
      <c r="J307" s="26">
        <v>306</v>
      </c>
      <c r="K307" s="26">
        <v>29</v>
      </c>
      <c r="L307" s="26">
        <v>93</v>
      </c>
      <c r="M307" s="26"/>
    </row>
    <row r="308" s="3" customFormat="1" ht="256.5" spans="1:13">
      <c r="A308" s="25">
        <v>4</v>
      </c>
      <c r="B308" s="25" t="s">
        <v>668</v>
      </c>
      <c r="C308" s="25" t="s">
        <v>740</v>
      </c>
      <c r="D308" s="25" t="s">
        <v>711</v>
      </c>
      <c r="E308" s="25" t="s">
        <v>741</v>
      </c>
      <c r="F308" s="25" t="s">
        <v>733</v>
      </c>
      <c r="G308" s="25">
        <v>413.38</v>
      </c>
      <c r="H308" s="26"/>
      <c r="I308" s="26">
        <v>52</v>
      </c>
      <c r="J308" s="26">
        <v>216</v>
      </c>
      <c r="K308" s="26">
        <v>18</v>
      </c>
      <c r="L308" s="26">
        <v>85</v>
      </c>
      <c r="M308" s="26"/>
    </row>
    <row r="309" s="2" customFormat="1" ht="13.5" spans="1:14">
      <c r="A309" s="21" t="s">
        <v>742</v>
      </c>
      <c r="B309" s="21"/>
      <c r="C309" s="21"/>
      <c r="D309" s="21"/>
      <c r="E309" s="21">
        <v>1</v>
      </c>
      <c r="F309" s="21"/>
      <c r="G309" s="44">
        <v>50</v>
      </c>
      <c r="H309" s="21">
        <f>SUM(H310)</f>
        <v>0</v>
      </c>
      <c r="I309" s="21">
        <f>SUM(I310)</f>
        <v>118</v>
      </c>
      <c r="J309" s="21">
        <f>SUM(J310)</f>
        <v>118</v>
      </c>
      <c r="K309" s="21">
        <f>SUM(K310)</f>
        <v>56</v>
      </c>
      <c r="L309" s="21">
        <f>SUM(L310)</f>
        <v>56</v>
      </c>
      <c r="M309" s="21"/>
      <c r="N309" s="40"/>
    </row>
    <row r="310" s="3" customFormat="1" ht="40.5" spans="1:13">
      <c r="A310" s="25">
        <v>1</v>
      </c>
      <c r="B310" s="25" t="s">
        <v>668</v>
      </c>
      <c r="C310" s="25" t="s">
        <v>743</v>
      </c>
      <c r="D310" s="25" t="s">
        <v>668</v>
      </c>
      <c r="E310" s="25" t="s">
        <v>744</v>
      </c>
      <c r="F310" s="25" t="s">
        <v>745</v>
      </c>
      <c r="G310" s="45"/>
      <c r="H310" s="26">
        <v>0</v>
      </c>
      <c r="I310" s="26">
        <v>118</v>
      </c>
      <c r="J310" s="26">
        <v>118</v>
      </c>
      <c r="K310" s="26">
        <v>56</v>
      </c>
      <c r="L310" s="26">
        <v>56</v>
      </c>
      <c r="M310" s="26"/>
    </row>
    <row r="311" s="2" customFormat="1" ht="13.5" spans="1:14">
      <c r="A311" s="21" t="s">
        <v>134</v>
      </c>
      <c r="B311" s="21"/>
      <c r="C311" s="21"/>
      <c r="D311" s="21"/>
      <c r="E311" s="21">
        <v>1</v>
      </c>
      <c r="F311" s="21"/>
      <c r="G311" s="44">
        <v>16.36</v>
      </c>
      <c r="H311" s="21">
        <f>SUM(H312)</f>
        <v>0</v>
      </c>
      <c r="I311" s="21">
        <f>SUM(I312)</f>
        <v>135</v>
      </c>
      <c r="J311" s="21">
        <f>SUM(J312)</f>
        <v>135</v>
      </c>
      <c r="K311" s="21">
        <f>SUM(K312)</f>
        <v>135</v>
      </c>
      <c r="L311" s="21">
        <f>SUM(L312)</f>
        <v>135</v>
      </c>
      <c r="M311" s="21"/>
      <c r="N311" s="40"/>
    </row>
    <row r="312" s="3" customFormat="1" ht="54" spans="1:13">
      <c r="A312" s="25">
        <v>1</v>
      </c>
      <c r="B312" s="25" t="s">
        <v>668</v>
      </c>
      <c r="C312" s="25" t="s">
        <v>746</v>
      </c>
      <c r="D312" s="25" t="s">
        <v>720</v>
      </c>
      <c r="E312" s="25" t="s">
        <v>747</v>
      </c>
      <c r="F312" s="25" t="s">
        <v>608</v>
      </c>
      <c r="G312" s="45"/>
      <c r="H312" s="26"/>
      <c r="I312" s="26">
        <v>135</v>
      </c>
      <c r="J312" s="26">
        <v>135</v>
      </c>
      <c r="K312" s="26">
        <v>135</v>
      </c>
      <c r="L312" s="26">
        <v>135</v>
      </c>
      <c r="M312" s="26"/>
    </row>
    <row r="313" s="4" customFormat="1" ht="13.5" spans="1:13">
      <c r="A313" s="46" t="s">
        <v>142</v>
      </c>
      <c r="B313" s="46"/>
      <c r="C313" s="46"/>
      <c r="D313" s="46"/>
      <c r="E313" s="46">
        <v>1</v>
      </c>
      <c r="F313" s="46"/>
      <c r="G313" s="47">
        <v>2408.7</v>
      </c>
      <c r="H313" s="48">
        <f>H314</f>
        <v>2408.7</v>
      </c>
      <c r="I313" s="48">
        <f>I314</f>
        <v>5096</v>
      </c>
      <c r="J313" s="59">
        <f>J314</f>
        <v>6882</v>
      </c>
      <c r="K313" s="48">
        <f>K314</f>
        <v>3085</v>
      </c>
      <c r="L313" s="59">
        <f>L314</f>
        <v>3085</v>
      </c>
      <c r="M313" s="59"/>
    </row>
    <row r="314" s="3" customFormat="1" ht="27" spans="1:13">
      <c r="A314" s="36">
        <v>1</v>
      </c>
      <c r="B314" s="28" t="s">
        <v>668</v>
      </c>
      <c r="C314" s="26" t="s">
        <v>407</v>
      </c>
      <c r="D314" s="28" t="s">
        <v>668</v>
      </c>
      <c r="E314" s="28" t="s">
        <v>748</v>
      </c>
      <c r="F314" s="28" t="s">
        <v>749</v>
      </c>
      <c r="G314" s="49"/>
      <c r="H314" s="63">
        <v>2408.7</v>
      </c>
      <c r="I314" s="63">
        <v>5096</v>
      </c>
      <c r="J314" s="67">
        <v>6882</v>
      </c>
      <c r="K314" s="67">
        <v>3085</v>
      </c>
      <c r="L314" s="67">
        <v>3085</v>
      </c>
      <c r="M314" s="67"/>
    </row>
    <row r="315" s="2" customFormat="1" ht="13.5" spans="1:14">
      <c r="A315" s="21" t="s">
        <v>750</v>
      </c>
      <c r="B315" s="21"/>
      <c r="C315" s="21"/>
      <c r="D315" s="21"/>
      <c r="E315" s="21">
        <f>E316+E323+E328+E334+E336+E339</f>
        <v>18</v>
      </c>
      <c r="F315" s="21"/>
      <c r="G315" s="21">
        <v>13808.61</v>
      </c>
      <c r="H315" s="21">
        <f>H316+H323+H328+H334+H336+H339</f>
        <v>3534.86</v>
      </c>
      <c r="I315" s="21">
        <f>I316+I323+I328+I334+I336+I339</f>
        <v>12023</v>
      </c>
      <c r="J315" s="21">
        <f>J316+J323+J328+J334+J336+J339</f>
        <v>17261</v>
      </c>
      <c r="K315" s="21">
        <f>K316+K323+K328+K334+K336+K339</f>
        <v>778</v>
      </c>
      <c r="L315" s="21">
        <f>L316+L323+L328+L334+L336+L339</f>
        <v>2968</v>
      </c>
      <c r="M315" s="21"/>
      <c r="N315" s="40"/>
    </row>
    <row r="316" s="2" customFormat="1" ht="13.5" spans="1:14">
      <c r="A316" s="21" t="s">
        <v>20</v>
      </c>
      <c r="B316" s="21"/>
      <c r="C316" s="21"/>
      <c r="D316" s="21"/>
      <c r="E316" s="21">
        <v>6</v>
      </c>
      <c r="F316" s="21"/>
      <c r="G316" s="21">
        <v>2946.98</v>
      </c>
      <c r="H316" s="21">
        <f>SUM(H317:H322)</f>
        <v>34.86</v>
      </c>
      <c r="I316" s="21">
        <f>SUM(I317:I322)</f>
        <v>213</v>
      </c>
      <c r="J316" s="21">
        <f>SUM(J317:J322)</f>
        <v>674</v>
      </c>
      <c r="K316" s="21">
        <f>SUM(K317:K322)</f>
        <v>106</v>
      </c>
      <c r="L316" s="21">
        <f>SUM(L317:L322)</f>
        <v>320</v>
      </c>
      <c r="M316" s="21"/>
      <c r="N316" s="40"/>
    </row>
    <row r="317" s="3" customFormat="1" ht="27" spans="1:13">
      <c r="A317" s="25">
        <v>1</v>
      </c>
      <c r="B317" s="25" t="s">
        <v>751</v>
      </c>
      <c r="C317" s="25" t="s">
        <v>752</v>
      </c>
      <c r="D317" s="25" t="s">
        <v>753</v>
      </c>
      <c r="E317" s="25" t="s">
        <v>754</v>
      </c>
      <c r="F317" s="25" t="s">
        <v>755</v>
      </c>
      <c r="G317" s="25">
        <v>280</v>
      </c>
      <c r="H317" s="26">
        <v>6.3</v>
      </c>
      <c r="I317" s="26">
        <v>105</v>
      </c>
      <c r="J317" s="26">
        <v>422</v>
      </c>
      <c r="K317" s="26">
        <v>26</v>
      </c>
      <c r="L317" s="26">
        <v>109</v>
      </c>
      <c r="M317" s="26"/>
    </row>
    <row r="318" s="3" customFormat="1" ht="40.5" spans="1:13">
      <c r="A318" s="25">
        <v>2</v>
      </c>
      <c r="B318" s="25" t="s">
        <v>751</v>
      </c>
      <c r="C318" s="25" t="s">
        <v>756</v>
      </c>
      <c r="D318" s="25" t="s">
        <v>757</v>
      </c>
      <c r="E318" s="25" t="s">
        <v>758</v>
      </c>
      <c r="F318" s="25" t="s">
        <v>755</v>
      </c>
      <c r="G318" s="25">
        <v>232.19</v>
      </c>
      <c r="H318" s="26">
        <v>10.15</v>
      </c>
      <c r="I318" s="26">
        <v>29</v>
      </c>
      <c r="J318" s="26">
        <v>29</v>
      </c>
      <c r="K318" s="26">
        <v>29</v>
      </c>
      <c r="L318" s="26">
        <v>29</v>
      </c>
      <c r="M318" s="26"/>
    </row>
    <row r="319" s="3" customFormat="1" ht="40.5" spans="1:13">
      <c r="A319" s="25">
        <v>3</v>
      </c>
      <c r="B319" s="25" t="s">
        <v>751</v>
      </c>
      <c r="C319" s="25" t="s">
        <v>759</v>
      </c>
      <c r="D319" s="25" t="s">
        <v>760</v>
      </c>
      <c r="E319" s="25" t="s">
        <v>761</v>
      </c>
      <c r="F319" s="25" t="s">
        <v>762</v>
      </c>
      <c r="G319" s="25">
        <v>350</v>
      </c>
      <c r="H319" s="26">
        <v>6.6</v>
      </c>
      <c r="I319" s="26">
        <v>13</v>
      </c>
      <c r="J319" s="26">
        <v>44</v>
      </c>
      <c r="K319" s="26">
        <v>13</v>
      </c>
      <c r="L319" s="26">
        <v>44</v>
      </c>
      <c r="M319" s="26"/>
    </row>
    <row r="320" s="3" customFormat="1" ht="40.5" spans="1:13">
      <c r="A320" s="25">
        <v>4</v>
      </c>
      <c r="B320" s="25" t="s">
        <v>751</v>
      </c>
      <c r="C320" s="25" t="s">
        <v>763</v>
      </c>
      <c r="D320" s="25" t="s">
        <v>764</v>
      </c>
      <c r="E320" s="25" t="s">
        <v>765</v>
      </c>
      <c r="F320" s="25" t="s">
        <v>766</v>
      </c>
      <c r="G320" s="25">
        <v>500</v>
      </c>
      <c r="H320" s="26">
        <v>11.61</v>
      </c>
      <c r="I320" s="26">
        <v>18</v>
      </c>
      <c r="J320" s="26">
        <v>86</v>
      </c>
      <c r="K320" s="26">
        <v>18</v>
      </c>
      <c r="L320" s="26">
        <v>86</v>
      </c>
      <c r="M320" s="26"/>
    </row>
    <row r="321" s="3" customFormat="1" ht="27" spans="1:13">
      <c r="A321" s="26">
        <v>5</v>
      </c>
      <c r="B321" s="75" t="s">
        <v>751</v>
      </c>
      <c r="C321" s="26" t="s">
        <v>767</v>
      </c>
      <c r="D321" s="26" t="s">
        <v>768</v>
      </c>
      <c r="E321" s="26" t="s">
        <v>769</v>
      </c>
      <c r="F321" s="26" t="s">
        <v>226</v>
      </c>
      <c r="G321" s="26">
        <v>350</v>
      </c>
      <c r="H321" s="54"/>
      <c r="I321" s="54"/>
      <c r="J321" s="26"/>
      <c r="K321" s="26"/>
      <c r="L321" s="26"/>
      <c r="M321" s="26"/>
    </row>
    <row r="322" s="3" customFormat="1" ht="283.5" spans="1:13">
      <c r="A322" s="25">
        <v>6</v>
      </c>
      <c r="B322" s="25" t="s">
        <v>751</v>
      </c>
      <c r="C322" s="25" t="s">
        <v>770</v>
      </c>
      <c r="D322" s="25" t="s">
        <v>771</v>
      </c>
      <c r="E322" s="25" t="s">
        <v>772</v>
      </c>
      <c r="F322" s="25" t="s">
        <v>226</v>
      </c>
      <c r="G322" s="25">
        <v>1234.79</v>
      </c>
      <c r="H322" s="26">
        <v>0.2</v>
      </c>
      <c r="I322" s="26">
        <v>48</v>
      </c>
      <c r="J322" s="26">
        <v>93</v>
      </c>
      <c r="K322" s="26">
        <v>20</v>
      </c>
      <c r="L322" s="26">
        <v>52</v>
      </c>
      <c r="M322" s="26"/>
    </row>
    <row r="323" s="2" customFormat="1" ht="13.5" spans="1:14">
      <c r="A323" s="21" t="s">
        <v>37</v>
      </c>
      <c r="B323" s="21"/>
      <c r="C323" s="21"/>
      <c r="D323" s="21"/>
      <c r="E323" s="21">
        <v>4</v>
      </c>
      <c r="F323" s="21"/>
      <c r="G323" s="21">
        <v>1581.31</v>
      </c>
      <c r="H323" s="21">
        <f>SUM(H324:H327)</f>
        <v>0</v>
      </c>
      <c r="I323" s="21">
        <f>SUM(I324:I327)</f>
        <v>324</v>
      </c>
      <c r="J323" s="21">
        <f>SUM(J324:J327)</f>
        <v>1249</v>
      </c>
      <c r="K323" s="53"/>
      <c r="L323" s="53"/>
      <c r="M323" s="53"/>
      <c r="N323" s="40"/>
    </row>
    <row r="324" s="3" customFormat="1" ht="27" spans="1:13">
      <c r="A324" s="25">
        <v>1</v>
      </c>
      <c r="B324" s="25" t="s">
        <v>751</v>
      </c>
      <c r="C324" s="25" t="s">
        <v>773</v>
      </c>
      <c r="D324" s="25" t="s">
        <v>774</v>
      </c>
      <c r="E324" s="25" t="s">
        <v>775</v>
      </c>
      <c r="F324" s="25" t="s">
        <v>776</v>
      </c>
      <c r="G324" s="25">
        <v>310</v>
      </c>
      <c r="H324" s="26">
        <v>0</v>
      </c>
      <c r="I324" s="26">
        <v>81</v>
      </c>
      <c r="J324" s="26">
        <v>330</v>
      </c>
      <c r="K324" s="26">
        <v>30</v>
      </c>
      <c r="L324" s="26">
        <v>126</v>
      </c>
      <c r="M324" s="26"/>
    </row>
    <row r="325" s="3" customFormat="1" ht="27" spans="1:13">
      <c r="A325" s="25">
        <v>2</v>
      </c>
      <c r="B325" s="25" t="s">
        <v>751</v>
      </c>
      <c r="C325" s="25" t="s">
        <v>777</v>
      </c>
      <c r="D325" s="25" t="s">
        <v>778</v>
      </c>
      <c r="E325" s="25" t="s">
        <v>779</v>
      </c>
      <c r="F325" s="25" t="s">
        <v>776</v>
      </c>
      <c r="G325" s="25">
        <v>600</v>
      </c>
      <c r="H325" s="26">
        <v>0</v>
      </c>
      <c r="I325" s="26">
        <v>48</v>
      </c>
      <c r="J325" s="26">
        <v>251</v>
      </c>
      <c r="K325" s="26">
        <v>13</v>
      </c>
      <c r="L325" s="26">
        <v>75</v>
      </c>
      <c r="M325" s="26"/>
    </row>
    <row r="326" s="3" customFormat="1" ht="40.5" spans="1:13">
      <c r="A326" s="25">
        <v>3</v>
      </c>
      <c r="B326" s="25" t="s">
        <v>751</v>
      </c>
      <c r="C326" s="25" t="s">
        <v>780</v>
      </c>
      <c r="D326" s="25" t="s">
        <v>781</v>
      </c>
      <c r="E326" s="25" t="s">
        <v>782</v>
      </c>
      <c r="F326" s="25" t="s">
        <v>766</v>
      </c>
      <c r="G326" s="25">
        <v>221.31</v>
      </c>
      <c r="H326" s="26">
        <v>0</v>
      </c>
      <c r="I326" s="26">
        <v>97</v>
      </c>
      <c r="J326" s="26">
        <v>338</v>
      </c>
      <c r="K326" s="26">
        <v>28</v>
      </c>
      <c r="L326" s="26">
        <v>126</v>
      </c>
      <c r="M326" s="26"/>
    </row>
    <row r="327" s="3" customFormat="1" ht="54" spans="1:13">
      <c r="A327" s="25">
        <v>4</v>
      </c>
      <c r="B327" s="25" t="s">
        <v>751</v>
      </c>
      <c r="C327" s="25" t="s">
        <v>783</v>
      </c>
      <c r="D327" s="25" t="s">
        <v>751</v>
      </c>
      <c r="E327" s="25" t="s">
        <v>784</v>
      </c>
      <c r="F327" s="25" t="s">
        <v>785</v>
      </c>
      <c r="G327" s="25">
        <v>450</v>
      </c>
      <c r="H327" s="26">
        <v>0</v>
      </c>
      <c r="I327" s="26">
        <v>98</v>
      </c>
      <c r="J327" s="26">
        <v>330</v>
      </c>
      <c r="K327" s="26">
        <v>16</v>
      </c>
      <c r="L327" s="26">
        <v>56</v>
      </c>
      <c r="M327" s="26"/>
    </row>
    <row r="328" s="2" customFormat="1" ht="13.5" spans="1:14">
      <c r="A328" s="21" t="s">
        <v>103</v>
      </c>
      <c r="B328" s="21"/>
      <c r="C328" s="21"/>
      <c r="D328" s="21"/>
      <c r="E328" s="21">
        <v>4</v>
      </c>
      <c r="F328" s="21"/>
      <c r="G328" s="21">
        <v>5300</v>
      </c>
      <c r="H328" s="21">
        <f>SUM(H329:H333)</f>
        <v>0</v>
      </c>
      <c r="I328" s="21">
        <f>SUM(I329:I333)</f>
        <v>513</v>
      </c>
      <c r="J328" s="21">
        <f>SUM(J329:J333)</f>
        <v>2134</v>
      </c>
      <c r="K328" s="21">
        <f>SUM(K329:K333)</f>
        <v>169</v>
      </c>
      <c r="L328" s="21">
        <f>SUM(L329:L333)</f>
        <v>709</v>
      </c>
      <c r="M328" s="21"/>
      <c r="N328" s="40"/>
    </row>
    <row r="329" s="3" customFormat="1" ht="94.5" spans="1:13">
      <c r="A329" s="25">
        <v>1</v>
      </c>
      <c r="B329" s="25" t="s">
        <v>751</v>
      </c>
      <c r="C329" s="25" t="s">
        <v>786</v>
      </c>
      <c r="D329" s="25" t="s">
        <v>787</v>
      </c>
      <c r="E329" s="25" t="s">
        <v>788</v>
      </c>
      <c r="F329" s="25" t="s">
        <v>247</v>
      </c>
      <c r="G329" s="25">
        <v>2700</v>
      </c>
      <c r="H329" s="26">
        <v>0</v>
      </c>
      <c r="I329" s="26">
        <v>97</v>
      </c>
      <c r="J329" s="26">
        <v>338</v>
      </c>
      <c r="K329" s="26">
        <v>28</v>
      </c>
      <c r="L329" s="26">
        <v>126</v>
      </c>
      <c r="M329" s="26"/>
    </row>
    <row r="330" s="3" customFormat="1" ht="40.5" spans="1:13">
      <c r="A330" s="25">
        <v>2</v>
      </c>
      <c r="B330" s="25" t="s">
        <v>751</v>
      </c>
      <c r="C330" s="25" t="s">
        <v>789</v>
      </c>
      <c r="D330" s="25" t="s">
        <v>790</v>
      </c>
      <c r="E330" s="25" t="s">
        <v>791</v>
      </c>
      <c r="F330" s="25" t="s">
        <v>247</v>
      </c>
      <c r="G330" s="25">
        <v>650</v>
      </c>
      <c r="H330" s="26">
        <v>0</v>
      </c>
      <c r="I330" s="26">
        <v>119</v>
      </c>
      <c r="J330" s="26">
        <v>441</v>
      </c>
      <c r="K330" s="26">
        <v>32</v>
      </c>
      <c r="L330" s="26">
        <v>119</v>
      </c>
      <c r="M330" s="26"/>
    </row>
    <row r="331" s="3" customFormat="1" ht="81" spans="1:13">
      <c r="A331" s="25">
        <v>3</v>
      </c>
      <c r="B331" s="25" t="s">
        <v>751</v>
      </c>
      <c r="C331" s="25" t="s">
        <v>792</v>
      </c>
      <c r="D331" s="25" t="s">
        <v>793</v>
      </c>
      <c r="E331" s="25" t="s">
        <v>794</v>
      </c>
      <c r="F331" s="25" t="s">
        <v>247</v>
      </c>
      <c r="G331" s="25">
        <v>800</v>
      </c>
      <c r="H331" s="26">
        <v>0</v>
      </c>
      <c r="I331" s="26">
        <v>97</v>
      </c>
      <c r="J331" s="26">
        <v>500</v>
      </c>
      <c r="K331" s="26">
        <v>35</v>
      </c>
      <c r="L331" s="26">
        <v>182</v>
      </c>
      <c r="M331" s="26"/>
    </row>
    <row r="332" s="3" customFormat="1" ht="13.5" spans="1:13">
      <c r="A332" s="30">
        <v>4</v>
      </c>
      <c r="B332" s="30" t="s">
        <v>751</v>
      </c>
      <c r="C332" s="30" t="s">
        <v>795</v>
      </c>
      <c r="D332" s="30" t="s">
        <v>796</v>
      </c>
      <c r="E332" s="30" t="s">
        <v>797</v>
      </c>
      <c r="F332" s="30" t="s">
        <v>247</v>
      </c>
      <c r="G332" s="30">
        <v>366.98</v>
      </c>
      <c r="H332" s="42">
        <v>0</v>
      </c>
      <c r="I332" s="42">
        <v>200</v>
      </c>
      <c r="J332" s="42">
        <v>855</v>
      </c>
      <c r="K332" s="42">
        <v>74</v>
      </c>
      <c r="L332" s="42">
        <v>282</v>
      </c>
      <c r="M332" s="42"/>
    </row>
    <row r="333" s="3" customFormat="1" ht="13.5" spans="1:13">
      <c r="A333" s="31"/>
      <c r="B333" s="31"/>
      <c r="C333" s="31"/>
      <c r="D333" s="31"/>
      <c r="E333" s="31"/>
      <c r="F333" s="31"/>
      <c r="G333" s="31">
        <v>783.02</v>
      </c>
      <c r="H333" s="43"/>
      <c r="I333" s="43"/>
      <c r="J333" s="43"/>
      <c r="K333" s="43"/>
      <c r="L333" s="43"/>
      <c r="M333" s="43"/>
    </row>
    <row r="334" s="2" customFormat="1" ht="13.5" spans="1:14">
      <c r="A334" s="21" t="s">
        <v>383</v>
      </c>
      <c r="B334" s="21"/>
      <c r="C334" s="21"/>
      <c r="D334" s="21"/>
      <c r="E334" s="21">
        <v>1</v>
      </c>
      <c r="F334" s="21"/>
      <c r="G334" s="44">
        <v>400</v>
      </c>
      <c r="H334" s="21">
        <f>SUM(H335)</f>
        <v>0</v>
      </c>
      <c r="I334" s="21">
        <f>SUM(I335)</f>
        <v>398</v>
      </c>
      <c r="J334" s="21">
        <f>SUM(J335)</f>
        <v>1834</v>
      </c>
      <c r="K334" s="21">
        <f>SUM(K335)</f>
        <v>398</v>
      </c>
      <c r="L334" s="21">
        <f>SUM(L335)</f>
        <v>1834</v>
      </c>
      <c r="M334" s="21"/>
      <c r="N334" s="40"/>
    </row>
    <row r="335" s="3" customFormat="1" ht="27" spans="1:13">
      <c r="A335" s="25">
        <v>1</v>
      </c>
      <c r="B335" s="25" t="s">
        <v>751</v>
      </c>
      <c r="C335" s="25" t="s">
        <v>798</v>
      </c>
      <c r="D335" s="25" t="s">
        <v>751</v>
      </c>
      <c r="E335" s="25" t="s">
        <v>799</v>
      </c>
      <c r="F335" s="25" t="s">
        <v>800</v>
      </c>
      <c r="G335" s="45"/>
      <c r="H335" s="26">
        <v>0</v>
      </c>
      <c r="I335" s="26">
        <v>398</v>
      </c>
      <c r="J335" s="26">
        <v>1834</v>
      </c>
      <c r="K335" s="26">
        <v>398</v>
      </c>
      <c r="L335" s="26">
        <v>1834</v>
      </c>
      <c r="M335" s="26"/>
    </row>
    <row r="336" s="2" customFormat="1" ht="13.5" spans="1:14">
      <c r="A336" s="21" t="s">
        <v>134</v>
      </c>
      <c r="B336" s="21"/>
      <c r="C336" s="21"/>
      <c r="D336" s="21"/>
      <c r="E336" s="21">
        <v>2</v>
      </c>
      <c r="F336" s="21"/>
      <c r="G336" s="21">
        <v>25.72</v>
      </c>
      <c r="H336" s="21">
        <f>SUM(H337:H338)</f>
        <v>0</v>
      </c>
      <c r="I336" s="21">
        <f>SUM(I337:I338)</f>
        <v>419</v>
      </c>
      <c r="J336" s="21">
        <f>SUM(J337:J338)</f>
        <v>1214</v>
      </c>
      <c r="K336" s="21">
        <f>SUM(K337:K338)</f>
        <v>105</v>
      </c>
      <c r="L336" s="21">
        <f>SUM(L337:L338)</f>
        <v>105</v>
      </c>
      <c r="M336" s="21"/>
      <c r="N336" s="40"/>
    </row>
    <row r="337" s="3" customFormat="1" ht="13.5" spans="1:13">
      <c r="A337" s="25">
        <v>1</v>
      </c>
      <c r="B337" s="25" t="s">
        <v>751</v>
      </c>
      <c r="C337" s="25" t="s">
        <v>801</v>
      </c>
      <c r="D337" s="25" t="s">
        <v>751</v>
      </c>
      <c r="E337" s="25" t="s">
        <v>802</v>
      </c>
      <c r="F337" s="25" t="s">
        <v>247</v>
      </c>
      <c r="G337" s="25">
        <v>12</v>
      </c>
      <c r="H337" s="26">
        <v>0</v>
      </c>
      <c r="I337" s="26">
        <v>314</v>
      </c>
      <c r="J337" s="26">
        <v>1109</v>
      </c>
      <c r="K337" s="26"/>
      <c r="L337" s="26"/>
      <c r="M337" s="26"/>
    </row>
    <row r="338" s="3" customFormat="1" ht="40.5" spans="1:13">
      <c r="A338" s="25">
        <v>2</v>
      </c>
      <c r="B338" s="25" t="s">
        <v>751</v>
      </c>
      <c r="C338" s="25" t="s">
        <v>803</v>
      </c>
      <c r="D338" s="25" t="s">
        <v>751</v>
      </c>
      <c r="E338" s="25" t="s">
        <v>804</v>
      </c>
      <c r="F338" s="25" t="s">
        <v>247</v>
      </c>
      <c r="G338" s="25">
        <v>13.72</v>
      </c>
      <c r="H338" s="26"/>
      <c r="I338" s="26">
        <v>105</v>
      </c>
      <c r="J338" s="26">
        <v>105</v>
      </c>
      <c r="K338" s="26">
        <v>105</v>
      </c>
      <c r="L338" s="26">
        <v>105</v>
      </c>
      <c r="M338" s="26"/>
    </row>
    <row r="339" s="4" customFormat="1" ht="13.5" spans="1:13">
      <c r="A339" s="46" t="s">
        <v>142</v>
      </c>
      <c r="B339" s="46"/>
      <c r="C339" s="46"/>
      <c r="D339" s="46"/>
      <c r="E339" s="46">
        <v>1</v>
      </c>
      <c r="F339" s="46"/>
      <c r="G339" s="47">
        <v>3554.6</v>
      </c>
      <c r="H339" s="59">
        <f>H340</f>
        <v>3500</v>
      </c>
      <c r="I339" s="59">
        <f>I340</f>
        <v>10156</v>
      </c>
      <c r="J339" s="59">
        <f>J340</f>
        <v>10156</v>
      </c>
      <c r="K339" s="48">
        <f>K340</f>
        <v>0</v>
      </c>
      <c r="L339" s="59">
        <f>L340</f>
        <v>0</v>
      </c>
      <c r="M339" s="59"/>
    </row>
    <row r="340" s="3" customFormat="1" ht="40.5" spans="1:13">
      <c r="A340" s="36">
        <v>1</v>
      </c>
      <c r="B340" s="28" t="s">
        <v>751</v>
      </c>
      <c r="C340" s="26" t="s">
        <v>306</v>
      </c>
      <c r="D340" s="28" t="s">
        <v>751</v>
      </c>
      <c r="E340" s="28" t="s">
        <v>805</v>
      </c>
      <c r="F340" s="28" t="s">
        <v>806</v>
      </c>
      <c r="G340" s="49"/>
      <c r="H340" s="63">
        <v>3500</v>
      </c>
      <c r="I340" s="81">
        <v>10156</v>
      </c>
      <c r="J340" s="67">
        <v>10156</v>
      </c>
      <c r="K340" s="67"/>
      <c r="L340" s="67"/>
      <c r="M340" s="67"/>
    </row>
    <row r="341" s="2" customFormat="1" ht="13.5" spans="1:14">
      <c r="A341" s="21" t="s">
        <v>807</v>
      </c>
      <c r="B341" s="21"/>
      <c r="C341" s="21"/>
      <c r="D341" s="21"/>
      <c r="E341" s="21">
        <f>E342+E348+E350</f>
        <v>7</v>
      </c>
      <c r="F341" s="21"/>
      <c r="G341" s="21">
        <v>3259.36</v>
      </c>
      <c r="H341" s="32">
        <f>H342+H348+H350</f>
        <v>38.955</v>
      </c>
      <c r="I341" s="32">
        <f>I342+I348+I350</f>
        <v>9278</v>
      </c>
      <c r="J341" s="32">
        <f>J342+J348+J350</f>
        <v>41944</v>
      </c>
      <c r="K341" s="32">
        <f>K342+K348+K350</f>
        <v>5283</v>
      </c>
      <c r="L341" s="32">
        <f>L342+L348+L350</f>
        <v>14423</v>
      </c>
      <c r="M341" s="32"/>
      <c r="N341" s="40"/>
    </row>
    <row r="342" s="2" customFormat="1" ht="13.5" spans="1:14">
      <c r="A342" s="21" t="s">
        <v>20</v>
      </c>
      <c r="B342" s="21"/>
      <c r="C342" s="21"/>
      <c r="D342" s="21"/>
      <c r="E342" s="21">
        <v>5</v>
      </c>
      <c r="F342" s="21"/>
      <c r="G342" s="21">
        <v>2597.605</v>
      </c>
      <c r="H342" s="53">
        <f>SUM(H343:H347)</f>
        <v>31</v>
      </c>
      <c r="I342" s="53">
        <f>SUM(I343:I347)</f>
        <v>9223</v>
      </c>
      <c r="J342" s="53">
        <f>SUM(J343:J347)</f>
        <v>40021</v>
      </c>
      <c r="K342" s="53">
        <f>SUM(K343:K347)</f>
        <v>3426</v>
      </c>
      <c r="L342" s="53">
        <f>SUM(L343:L347)</f>
        <v>14368</v>
      </c>
      <c r="M342" s="53"/>
      <c r="N342" s="40"/>
    </row>
    <row r="343" s="3" customFormat="1" ht="121.5" spans="1:13">
      <c r="A343" s="25">
        <v>1</v>
      </c>
      <c r="B343" s="25" t="s">
        <v>808</v>
      </c>
      <c r="C343" s="25" t="s">
        <v>809</v>
      </c>
      <c r="D343" s="25" t="s">
        <v>810</v>
      </c>
      <c r="E343" s="25" t="s">
        <v>811</v>
      </c>
      <c r="F343" s="25" t="s">
        <v>812</v>
      </c>
      <c r="G343" s="25">
        <v>2000</v>
      </c>
      <c r="H343" s="26">
        <v>0</v>
      </c>
      <c r="I343" s="26">
        <v>2202</v>
      </c>
      <c r="J343" s="26">
        <v>9631</v>
      </c>
      <c r="K343" s="26">
        <v>880</v>
      </c>
      <c r="L343" s="26">
        <v>3629</v>
      </c>
      <c r="M343" s="26"/>
    </row>
    <row r="344" s="3" customFormat="1" ht="54" spans="1:13">
      <c r="A344" s="25">
        <v>2</v>
      </c>
      <c r="B344" s="25" t="s">
        <v>808</v>
      </c>
      <c r="C344" s="25" t="s">
        <v>813</v>
      </c>
      <c r="D344" s="25" t="s">
        <v>814</v>
      </c>
      <c r="E344" s="25" t="s">
        <v>815</v>
      </c>
      <c r="F344" s="25" t="s">
        <v>247</v>
      </c>
      <c r="G344" s="25">
        <v>294.43</v>
      </c>
      <c r="H344" s="26">
        <v>0</v>
      </c>
      <c r="I344" s="26">
        <v>3146</v>
      </c>
      <c r="J344" s="26">
        <v>13771</v>
      </c>
      <c r="K344" s="26">
        <v>1185</v>
      </c>
      <c r="L344" s="26">
        <v>4938</v>
      </c>
      <c r="M344" s="26"/>
    </row>
    <row r="345" s="3" customFormat="1" ht="54" spans="1:13">
      <c r="A345" s="25">
        <v>3</v>
      </c>
      <c r="B345" s="25" t="s">
        <v>808</v>
      </c>
      <c r="C345" s="25" t="s">
        <v>816</v>
      </c>
      <c r="D345" s="25" t="s">
        <v>814</v>
      </c>
      <c r="E345" s="25" t="s">
        <v>817</v>
      </c>
      <c r="F345" s="25" t="s">
        <v>247</v>
      </c>
      <c r="G345" s="25">
        <v>200</v>
      </c>
      <c r="H345" s="26">
        <v>20</v>
      </c>
      <c r="I345" s="26">
        <v>3146</v>
      </c>
      <c r="J345" s="26">
        <v>13771</v>
      </c>
      <c r="K345" s="26">
        <v>1191</v>
      </c>
      <c r="L345" s="26">
        <v>5104</v>
      </c>
      <c r="M345" s="26"/>
    </row>
    <row r="346" s="3" customFormat="1" ht="40.5" spans="1:13">
      <c r="A346" s="76">
        <v>4</v>
      </c>
      <c r="B346" s="25" t="s">
        <v>808</v>
      </c>
      <c r="C346" s="25" t="s">
        <v>767</v>
      </c>
      <c r="D346" s="25" t="s">
        <v>808</v>
      </c>
      <c r="E346" s="25" t="s">
        <v>818</v>
      </c>
      <c r="F346" s="25" t="s">
        <v>226</v>
      </c>
      <c r="G346" s="25">
        <v>70</v>
      </c>
      <c r="H346" s="25">
        <v>5</v>
      </c>
      <c r="I346" s="25">
        <v>98</v>
      </c>
      <c r="J346" s="25">
        <v>364</v>
      </c>
      <c r="K346" s="25">
        <v>23</v>
      </c>
      <c r="L346" s="25">
        <v>102</v>
      </c>
      <c r="M346" s="25"/>
    </row>
    <row r="347" s="3" customFormat="1" ht="67.5" spans="1:13">
      <c r="A347" s="25">
        <v>5</v>
      </c>
      <c r="B347" s="25" t="s">
        <v>808</v>
      </c>
      <c r="C347" s="25" t="s">
        <v>819</v>
      </c>
      <c r="D347" s="25" t="s">
        <v>820</v>
      </c>
      <c r="E347" s="25" t="s">
        <v>821</v>
      </c>
      <c r="F347" s="25" t="s">
        <v>822</v>
      </c>
      <c r="G347" s="25">
        <v>33.175</v>
      </c>
      <c r="H347" s="26">
        <v>6</v>
      </c>
      <c r="I347" s="26">
        <v>631</v>
      </c>
      <c r="J347" s="26">
        <v>2484</v>
      </c>
      <c r="K347" s="26">
        <v>147</v>
      </c>
      <c r="L347" s="26">
        <v>595</v>
      </c>
      <c r="M347" s="26"/>
    </row>
    <row r="348" s="2" customFormat="1" ht="13.5" spans="1:14">
      <c r="A348" s="21" t="s">
        <v>823</v>
      </c>
      <c r="B348" s="21"/>
      <c r="C348" s="21"/>
      <c r="D348" s="21"/>
      <c r="E348" s="21">
        <v>1</v>
      </c>
      <c r="F348" s="21"/>
      <c r="G348" s="77">
        <v>7.955</v>
      </c>
      <c r="H348" s="21">
        <f>SUM(H349)</f>
        <v>7.955</v>
      </c>
      <c r="I348" s="21">
        <f>SUM(I349)</f>
        <v>55</v>
      </c>
      <c r="J348" s="21">
        <f>SUM(J349)</f>
        <v>55</v>
      </c>
      <c r="K348" s="21">
        <f>SUM(K349)</f>
        <v>55</v>
      </c>
      <c r="L348" s="21">
        <f>SUM(L349)</f>
        <v>55</v>
      </c>
      <c r="M348" s="21"/>
      <c r="N348" s="40"/>
    </row>
    <row r="349" s="3" customFormat="1" ht="54" spans="1:13">
      <c r="A349" s="25">
        <v>1</v>
      </c>
      <c r="B349" s="25" t="s">
        <v>808</v>
      </c>
      <c r="C349" s="25" t="s">
        <v>824</v>
      </c>
      <c r="D349" s="25" t="s">
        <v>825</v>
      </c>
      <c r="E349" s="25" t="s">
        <v>826</v>
      </c>
      <c r="F349" s="25" t="s">
        <v>247</v>
      </c>
      <c r="G349" s="78">
        <v>7.955</v>
      </c>
      <c r="H349" s="26">
        <v>7.955</v>
      </c>
      <c r="I349" s="26">
        <v>55</v>
      </c>
      <c r="J349" s="26">
        <v>55</v>
      </c>
      <c r="K349" s="26">
        <v>55</v>
      </c>
      <c r="L349" s="26">
        <v>55</v>
      </c>
      <c r="M349" s="26"/>
    </row>
    <row r="350" s="4" customFormat="1" ht="13.5" spans="1:13">
      <c r="A350" s="46" t="s">
        <v>827</v>
      </c>
      <c r="B350" s="46"/>
      <c r="C350" s="46"/>
      <c r="D350" s="46"/>
      <c r="E350" s="46">
        <v>1</v>
      </c>
      <c r="F350" s="46"/>
      <c r="G350" s="79">
        <v>653.8</v>
      </c>
      <c r="H350" s="59">
        <f>H351</f>
        <v>0</v>
      </c>
      <c r="I350" s="59">
        <f>I351</f>
        <v>0</v>
      </c>
      <c r="J350" s="59">
        <f>J351</f>
        <v>1868</v>
      </c>
      <c r="K350" s="59">
        <f>K351</f>
        <v>1802</v>
      </c>
      <c r="L350" s="59">
        <f>L351</f>
        <v>0</v>
      </c>
      <c r="M350" s="59"/>
    </row>
    <row r="351" s="3" customFormat="1" ht="27" spans="1:13">
      <c r="A351" s="36">
        <v>1</v>
      </c>
      <c r="B351" s="28" t="s">
        <v>808</v>
      </c>
      <c r="C351" s="26" t="s">
        <v>828</v>
      </c>
      <c r="D351" s="28" t="s">
        <v>808</v>
      </c>
      <c r="E351" s="28" t="s">
        <v>829</v>
      </c>
      <c r="F351" s="28" t="s">
        <v>830</v>
      </c>
      <c r="G351" s="80">
        <v>653.8</v>
      </c>
      <c r="H351" s="63"/>
      <c r="I351" s="63"/>
      <c r="J351" s="67">
        <v>1868</v>
      </c>
      <c r="K351" s="67">
        <v>1802</v>
      </c>
      <c r="L351" s="67"/>
      <c r="M351" s="67"/>
    </row>
    <row r="352" s="1" customFormat="1" ht="13.5"/>
    <row r="353" s="8" customFormat="1" ht="13.5"/>
    <row r="354" s="8" customFormat="1" ht="13.5"/>
    <row r="355" s="8" customFormat="1" ht="13.5"/>
    <row r="356" s="8" customFormat="1" ht="13.5"/>
    <row r="357" s="8" customFormat="1" ht="13.5"/>
    <row r="358" s="8" customFormat="1" ht="13.5"/>
    <row r="359" s="8" customFormat="1" ht="13.5"/>
    <row r="360" s="8" customFormat="1" ht="13.5"/>
    <row r="361" s="8" customFormat="1" ht="13.5"/>
    <row r="362" s="8" customFormat="1" ht="13.5"/>
    <row r="363" s="8" customFormat="1" ht="13.5"/>
    <row r="364" s="8" customFormat="1" ht="13.5"/>
    <row r="365" s="8" customFormat="1" ht="13.5"/>
    <row r="366" s="8" customFormat="1" ht="13.5"/>
    <row r="367" s="8" customFormat="1" ht="13.5"/>
    <row r="368" s="8" customFormat="1" ht="13.5"/>
  </sheetData>
  <mergeCells count="290">
    <mergeCell ref="A1:M1"/>
    <mergeCell ref="A2:D2"/>
    <mergeCell ref="F2:M2"/>
    <mergeCell ref="K4:L4"/>
    <mergeCell ref="A6:D6"/>
    <mergeCell ref="A7:D7"/>
    <mergeCell ref="A8:D8"/>
    <mergeCell ref="A9:D9"/>
    <mergeCell ref="A15:D15"/>
    <mergeCell ref="A37:D37"/>
    <mergeCell ref="A41:D41"/>
    <mergeCell ref="A48:D48"/>
    <mergeCell ref="A52:D52"/>
    <mergeCell ref="A54:D54"/>
    <mergeCell ref="A55:D55"/>
    <mergeCell ref="A61:D61"/>
    <mergeCell ref="A67:D67"/>
    <mergeCell ref="A70:D70"/>
    <mergeCell ref="A72:D72"/>
    <mergeCell ref="A74:D74"/>
    <mergeCell ref="A75:D75"/>
    <mergeCell ref="A89:D89"/>
    <mergeCell ref="A92:D92"/>
    <mergeCell ref="A109:D109"/>
    <mergeCell ref="A111:D111"/>
    <mergeCell ref="A113:D113"/>
    <mergeCell ref="A114:D114"/>
    <mergeCell ref="A128:D128"/>
    <mergeCell ref="A130:D130"/>
    <mergeCell ref="A142:D142"/>
    <mergeCell ref="A148:D148"/>
    <mergeCell ref="A150:D150"/>
    <mergeCell ref="A154:D154"/>
    <mergeCell ref="A156:D156"/>
    <mergeCell ref="A157:D157"/>
    <mergeCell ref="A166:D166"/>
    <mergeCell ref="A170:D170"/>
    <mergeCell ref="A178:D178"/>
    <mergeCell ref="A181:D181"/>
    <mergeCell ref="A183:D183"/>
    <mergeCell ref="A185:D185"/>
    <mergeCell ref="A188:D188"/>
    <mergeCell ref="A190:D190"/>
    <mergeCell ref="A191:D191"/>
    <mergeCell ref="A199:D199"/>
    <mergeCell ref="A211:D211"/>
    <mergeCell ref="A214:D214"/>
    <mergeCell ref="A217:D217"/>
    <mergeCell ref="A219:D219"/>
    <mergeCell ref="A220:D220"/>
    <mergeCell ref="A227:D227"/>
    <mergeCell ref="A237:D237"/>
    <mergeCell ref="A240:D240"/>
    <mergeCell ref="A242:D242"/>
    <mergeCell ref="A244:D244"/>
    <mergeCell ref="A247:D247"/>
    <mergeCell ref="A249:D249"/>
    <mergeCell ref="A250:D250"/>
    <mergeCell ref="A259:D259"/>
    <mergeCell ref="A264:D264"/>
    <mergeCell ref="A266:D266"/>
    <mergeCell ref="A268:D268"/>
    <mergeCell ref="A270:D270"/>
    <mergeCell ref="A271:D271"/>
    <mergeCell ref="A290:D290"/>
    <mergeCell ref="A300:D300"/>
    <mergeCell ref="A304:D304"/>
    <mergeCell ref="A309:D309"/>
    <mergeCell ref="A311:D311"/>
    <mergeCell ref="A313:D313"/>
    <mergeCell ref="A315:D315"/>
    <mergeCell ref="A316:D316"/>
    <mergeCell ref="A323:D323"/>
    <mergeCell ref="A328:D328"/>
    <mergeCell ref="A334:D334"/>
    <mergeCell ref="A336:D336"/>
    <mergeCell ref="A339:D339"/>
    <mergeCell ref="A341:D341"/>
    <mergeCell ref="A342:D342"/>
    <mergeCell ref="A348:D348"/>
    <mergeCell ref="A350:D350"/>
    <mergeCell ref="A4:A5"/>
    <mergeCell ref="A34:A35"/>
    <mergeCell ref="A68:A69"/>
    <mergeCell ref="A102:A103"/>
    <mergeCell ref="A118:A119"/>
    <mergeCell ref="A131:A132"/>
    <mergeCell ref="A134:A135"/>
    <mergeCell ref="A143:A144"/>
    <mergeCell ref="A146:A147"/>
    <mergeCell ref="A174:A175"/>
    <mergeCell ref="A176:A177"/>
    <mergeCell ref="A193:A194"/>
    <mergeCell ref="A231:A232"/>
    <mergeCell ref="A260:A261"/>
    <mergeCell ref="A294:A295"/>
    <mergeCell ref="A296:A297"/>
    <mergeCell ref="A298:A299"/>
    <mergeCell ref="A302:A303"/>
    <mergeCell ref="A332:A333"/>
    <mergeCell ref="B4:B5"/>
    <mergeCell ref="B68:B69"/>
    <mergeCell ref="B102:B103"/>
    <mergeCell ref="B118:B119"/>
    <mergeCell ref="B131:B132"/>
    <mergeCell ref="B134:B135"/>
    <mergeCell ref="B143:B144"/>
    <mergeCell ref="B146:B147"/>
    <mergeCell ref="B174:B175"/>
    <mergeCell ref="B176:B177"/>
    <mergeCell ref="B193:B194"/>
    <mergeCell ref="B231:B232"/>
    <mergeCell ref="B260:B261"/>
    <mergeCell ref="B294:B295"/>
    <mergeCell ref="B296:B297"/>
    <mergeCell ref="B302:B303"/>
    <mergeCell ref="B332:B333"/>
    <mergeCell ref="C4:C5"/>
    <mergeCell ref="C68:C69"/>
    <mergeCell ref="C118:C119"/>
    <mergeCell ref="C131:C132"/>
    <mergeCell ref="C134:C135"/>
    <mergeCell ref="C143:C144"/>
    <mergeCell ref="C146:C147"/>
    <mergeCell ref="C174:C175"/>
    <mergeCell ref="C176:C177"/>
    <mergeCell ref="C193:C194"/>
    <mergeCell ref="C231:C232"/>
    <mergeCell ref="C260:C261"/>
    <mergeCell ref="C294:C295"/>
    <mergeCell ref="C296:C297"/>
    <mergeCell ref="C302:C303"/>
    <mergeCell ref="C332:C333"/>
    <mergeCell ref="D4:D5"/>
    <mergeCell ref="D68:D69"/>
    <mergeCell ref="D118:D119"/>
    <mergeCell ref="D131:D132"/>
    <mergeCell ref="D134:D135"/>
    <mergeCell ref="D143:D144"/>
    <mergeCell ref="D146:D147"/>
    <mergeCell ref="D174:D175"/>
    <mergeCell ref="D176:D177"/>
    <mergeCell ref="D193:D194"/>
    <mergeCell ref="D231:D232"/>
    <mergeCell ref="D260:D261"/>
    <mergeCell ref="D294:D295"/>
    <mergeCell ref="D296:D297"/>
    <mergeCell ref="D302:D303"/>
    <mergeCell ref="D332:D333"/>
    <mergeCell ref="E4:E5"/>
    <mergeCell ref="E68:E69"/>
    <mergeCell ref="E118:E119"/>
    <mergeCell ref="E131:E132"/>
    <mergeCell ref="E134:E135"/>
    <mergeCell ref="E143:E144"/>
    <mergeCell ref="E146:E147"/>
    <mergeCell ref="E174:E175"/>
    <mergeCell ref="E176:E177"/>
    <mergeCell ref="E193:E194"/>
    <mergeCell ref="E231:E232"/>
    <mergeCell ref="E260:E261"/>
    <mergeCell ref="E294:E295"/>
    <mergeCell ref="E296:E297"/>
    <mergeCell ref="E302:E303"/>
    <mergeCell ref="E332:E333"/>
    <mergeCell ref="F4:F5"/>
    <mergeCell ref="F68:F69"/>
    <mergeCell ref="F118:F119"/>
    <mergeCell ref="F131:F132"/>
    <mergeCell ref="F134:F135"/>
    <mergeCell ref="F143:F144"/>
    <mergeCell ref="F146:F147"/>
    <mergeCell ref="F174:F175"/>
    <mergeCell ref="F176:F177"/>
    <mergeCell ref="F193:F194"/>
    <mergeCell ref="F231:F232"/>
    <mergeCell ref="F260:F261"/>
    <mergeCell ref="F294:F295"/>
    <mergeCell ref="F296:F297"/>
    <mergeCell ref="F302:F303"/>
    <mergeCell ref="F332:F333"/>
    <mergeCell ref="G4:G5"/>
    <mergeCell ref="G52:G53"/>
    <mergeCell ref="G70:G71"/>
    <mergeCell ref="G72:G73"/>
    <mergeCell ref="G85:G87"/>
    <mergeCell ref="G109:G110"/>
    <mergeCell ref="G111:G112"/>
    <mergeCell ref="G124:G126"/>
    <mergeCell ref="G128:G129"/>
    <mergeCell ref="G148:G149"/>
    <mergeCell ref="G154:G155"/>
    <mergeCell ref="G158:G161"/>
    <mergeCell ref="G181:G182"/>
    <mergeCell ref="G183:G184"/>
    <mergeCell ref="G188:G189"/>
    <mergeCell ref="G200:G201"/>
    <mergeCell ref="G212:G213"/>
    <mergeCell ref="G217:G218"/>
    <mergeCell ref="G223:G226"/>
    <mergeCell ref="G240:G241"/>
    <mergeCell ref="G242:G243"/>
    <mergeCell ref="G247:G248"/>
    <mergeCell ref="G264:G265"/>
    <mergeCell ref="G266:G267"/>
    <mergeCell ref="G268:G269"/>
    <mergeCell ref="G309:G310"/>
    <mergeCell ref="G311:G312"/>
    <mergeCell ref="G313:G314"/>
    <mergeCell ref="G334:G335"/>
    <mergeCell ref="G339:G340"/>
    <mergeCell ref="H4:H5"/>
    <mergeCell ref="H68:H69"/>
    <mergeCell ref="H118:H119"/>
    <mergeCell ref="H131:H132"/>
    <mergeCell ref="H134:H135"/>
    <mergeCell ref="H143:H144"/>
    <mergeCell ref="H146:H147"/>
    <mergeCell ref="H174:H175"/>
    <mergeCell ref="H176:H177"/>
    <mergeCell ref="H193:H194"/>
    <mergeCell ref="H231:H232"/>
    <mergeCell ref="H260:H261"/>
    <mergeCell ref="H294:H295"/>
    <mergeCell ref="H296:H297"/>
    <mergeCell ref="H302:H303"/>
    <mergeCell ref="H332:H333"/>
    <mergeCell ref="I4:I5"/>
    <mergeCell ref="I68:I69"/>
    <mergeCell ref="I118:I119"/>
    <mergeCell ref="I131:I132"/>
    <mergeCell ref="I134:I135"/>
    <mergeCell ref="I143:I144"/>
    <mergeCell ref="I146:I147"/>
    <mergeCell ref="I174:I175"/>
    <mergeCell ref="I176:I177"/>
    <mergeCell ref="I193:I194"/>
    <mergeCell ref="I231:I232"/>
    <mergeCell ref="I260:I261"/>
    <mergeCell ref="I294:I295"/>
    <mergeCell ref="I296:I297"/>
    <mergeCell ref="I302:I303"/>
    <mergeCell ref="I332:I333"/>
    <mergeCell ref="J4:J5"/>
    <mergeCell ref="J68:J69"/>
    <mergeCell ref="J118:J119"/>
    <mergeCell ref="J131:J132"/>
    <mergeCell ref="J134:J135"/>
    <mergeCell ref="J143:J144"/>
    <mergeCell ref="J146:J147"/>
    <mergeCell ref="J174:J175"/>
    <mergeCell ref="J176:J177"/>
    <mergeCell ref="J193:J194"/>
    <mergeCell ref="J231:J232"/>
    <mergeCell ref="J260:J261"/>
    <mergeCell ref="J294:J295"/>
    <mergeCell ref="J296:J297"/>
    <mergeCell ref="J302:J303"/>
    <mergeCell ref="J332:J333"/>
    <mergeCell ref="K68:K69"/>
    <mergeCell ref="K118:K119"/>
    <mergeCell ref="K131:K132"/>
    <mergeCell ref="K134:K135"/>
    <mergeCell ref="K143:K144"/>
    <mergeCell ref="K146:K147"/>
    <mergeCell ref="K174:K175"/>
    <mergeCell ref="K176:K177"/>
    <mergeCell ref="K193:K194"/>
    <mergeCell ref="K231:K232"/>
    <mergeCell ref="K260:K261"/>
    <mergeCell ref="K294:K295"/>
    <mergeCell ref="K296:K297"/>
    <mergeCell ref="K302:K303"/>
    <mergeCell ref="K332:K333"/>
    <mergeCell ref="L68:L69"/>
    <mergeCell ref="L118:L119"/>
    <mergeCell ref="L131:L132"/>
    <mergeCell ref="L134:L135"/>
    <mergeCell ref="L143:L144"/>
    <mergeCell ref="L146:L147"/>
    <mergeCell ref="L174:L175"/>
    <mergeCell ref="L176:L177"/>
    <mergeCell ref="L193:L194"/>
    <mergeCell ref="L231:L232"/>
    <mergeCell ref="L260:L261"/>
    <mergeCell ref="L294:L295"/>
    <mergeCell ref="L296:L297"/>
    <mergeCell ref="L302:L303"/>
    <mergeCell ref="L332:L333"/>
    <mergeCell ref="M4:M5"/>
  </mergeCells>
  <printOptions horizontalCentered="1"/>
  <pageMargins left="0.314583333333333" right="0.236111111111111" top="0.409027777777778" bottom="0.409027777777778" header="0.5" footer="0.5"/>
  <pageSetup paperSize="8"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那曲市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可</cp:lastModifiedBy>
  <cp:revision>0</cp:revision>
  <dcterms:created xsi:type="dcterms:W3CDTF">2022-05-21T06:13:00Z</dcterms:created>
  <dcterms:modified xsi:type="dcterms:W3CDTF">2024-03-22T02:59:35Z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0C4E7086A6814F9881DB32DA42806248_13</vt:lpwstr>
  </property>
  <property fmtid="{D5CDD505-2E9C-101B-9397-08002B2CF9AE}" pid="3" name="KSOProductBuildVer">
    <vt:lpwstr>2052-12.1.0.16388</vt:lpwstr>
  </property>
  <property fmtid="{D5CDD505-2E9C-101B-9397-08002B2CF9AE}" pid="4" name="KSOReadingLayout">
    <vt:bool>true</vt:bool>
  </property>
</Properties>
</file>